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0_市民福祉部\030_介護支援課\020_介護給付係\2024_令和6年度\130_地域密着型サービス関係\020-地域密着型事業所（報酬・運営等）\【介護職員処遇改善加算】\R7処遇改善加算関係\HP掲載\掲載ファイル\"/>
    </mc:Choice>
  </mc:AlternateContent>
  <bookViews>
    <workbookView xWindow="0" yWindow="0" windowWidth="20490" windowHeight="751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<sst xmlns="http://schemas.openxmlformats.org/spreadsheetml/2006/main" count="4441" uniqueCount="2113">
  <si>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</si>
  <si>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</si>
  <si>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</si>
  <si>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</si>
  <si>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</si>
  <si>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</si>
  <si>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</si>
  <si>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</si>
  <si>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</si>
  <si>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</si>
  <si>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</si>
  <si>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</si>
  <si>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</si>
  <si>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</si>
  <si>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</si>
  <si>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</si>
  <si>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</si>
  <si>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</si>
  <si>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</si>
  <si>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</si>
  <si>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</si>
  <si>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</si>
  <si>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</si>
  <si>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</si>
  <si>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</si>
  <si>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</si>
  <si>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</si>
  <si>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</si>
  <si>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</si>
  <si>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</si>
  <si>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</si>
  <si>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</si>
  <si>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</si>
  <si>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</si>
  <si>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</si>
  <si>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</si>
  <si>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</si>
  <si>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</si>
  <si>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</si>
  <si>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</si>
  <si>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</si>
  <si>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</si>
  <si>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</si>
  <si>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</si>
  <si>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</si>
  <si>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</si>
  <si>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</si>
  <si>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</si>
  <si>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</si>
  <si>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</si>
  <si>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</si>
  <si>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</si>
  <si>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</si>
  <si>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</si>
  <si>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</si>
  <si>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</si>
  <si>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</si>
  <si>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</si>
  <si>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</si>
  <si>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</si>
  <si>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</si>
  <si>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</si>
  <si>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</si>
  <si>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</si>
  <si>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</si>
  <si>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</si>
  <si>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</si>
  <si>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</si>
  <si>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</si>
  <si>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</si>
  <si>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</si>
  <si>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</si>
  <si>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</si>
  <si>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</si>
  <si>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</si>
  <si>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</si>
  <si>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</si>
  <si>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</si>
  <si>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</si>
  <si>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</si>
  <si>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</si>
  <si>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</si>
  <si>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</si>
  <si>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</si>
  <si>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</si>
  <si>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</si>
  <si>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</si>
  <si>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</si>
  <si>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</si>
  <si>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</si>
  <si>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</si>
  <si>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</si>
  <si>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</si>
  <si>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</si>
  <si>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</si>
  <si>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</si>
  <si>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</si>
  <si>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</si>
  <si>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</si>
  <si>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</si>
  <si>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</si>
  <si>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</si>
  <si>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</si>
  <si>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</si>
  <si>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</si>
  <si>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</si>
  <si>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</si>
  <si>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</si>
  <si>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</si>
  <si>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</si>
  <si>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</si>
  <si>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</si>
  <si>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</si>
  <si>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</si>
  <si>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</si>
  <si>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</si>
  <si>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</si>
  <si>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</si>
  <si>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</si>
  <si>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</si>
  <si>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</si>
  <si>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</si>
  <si>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</si>
  <si>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</si>
  <si>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</si>
  <si>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</si>
  <si>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</si>
  <si>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</si>
  <si>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</si>
  <si>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</si>
  <si>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</si>
  <si>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</si>
  <si>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</si>
  <si>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</si>
  <si>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</si>
  <si>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</si>
  <si>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</si>
  <si>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</si>
  <si>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</si>
  <si>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</si>
  <si>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</si>
  <si>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</si>
  <si>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</si>
  <si>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</si>
  <si>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</si>
  <si>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</si>
  <si>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</si>
  <si>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</si>
  <si>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</si>
  <si>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</si>
  <si>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</si>
  <si>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</si>
  <si>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</si>
  <si>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</si>
  <si>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</si>
  <si>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</si>
  <si>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</si>
  <si>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</si>
  <si>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</si>
  <si>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</si>
  <si>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</si>
  <si>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</si>
  <si>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</si>
  <si>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</si>
  <si>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</si>
  <si>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</si>
  <si>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</si>
  <si>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</si>
  <si>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</si>
  <si>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</si>
  <si>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</si>
  <si>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</si>
  <si>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</si>
  <si>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</si>
  <si>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</si>
  <si>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</si>
  <si>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</si>
  <si>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</si>
  <si>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</si>
  <si>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</si>
  <si>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</si>
  <si>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</si>
  <si>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</si>
  <si>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</si>
  <si>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</si>
  <si>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</si>
  <si>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</si>
  <si>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</si>
  <si>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</si>
  <si>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</si>
  <si>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</si>
  <si>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</si>
  <si>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</si>
  <si>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</si>
  <si>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</si>
  <si>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</si>
  <si>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</si>
  <si>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</si>
  <si>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</si>
  <si>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</si>
  <si>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</si>
  <si>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</si>
  <si>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</si>
  <si>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</si>
  <si>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</si>
  <si>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</si>
  <si>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</si>
  <si>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</si>
  <si>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</si>
  <si>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</si>
  <si>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</si>
  <si>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</si>
  <si>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</si>
  <si>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</si>
  <si>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</si>
  <si>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</si>
  <si>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</si>
  <si>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</si>
  <si>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</si>
  <si>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</si>
  <si>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</si>
  <si>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</si>
  <si>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</si>
  <si>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</si>
  <si>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</si>
  <si>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</si>
  <si>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</si>
  <si>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</si>
  <si>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</si>
  <si>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</si>
  <si>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</si>
  <si>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</si>
  <si>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</si>
  <si>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</si>
  <si>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</si>
  <si>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</si>
  <si>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</si>
  <si>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</si>
  <si>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</si>
  <si>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</si>
  <si>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</si>
  <si>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</si>
  <si>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</si>
  <si>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</si>
  <si>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</si>
  <si>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</si>
  <si>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</si>
  <si>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</si>
  <si>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</si>
  <si>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</si>
  <si>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</si>
  <si>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</si>
  <si>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</si>
  <si>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</si>
  <si>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</si>
  <si>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</si>
  <si>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</si>
  <si>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</si>
  <si>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</si>
  <si>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</si>
  <si>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</si>
  <si>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</si>
  <si>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</si>
  <si>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</si>
  <si>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</si>
  <si>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</si>
  <si>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</si>
  <si>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</si>
  <si>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</si>
  <si>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</si>
  <si>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</si>
  <si>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</si>
  <si>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</si>
  <si>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</si>
  <si>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</si>
  <si>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</si>
  <si>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</si>
  <si>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</si>
  <si>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</si>
  <si>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</si>
  <si>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</si>
  <si>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</si>
  <si>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</si>
  <si>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</si>
  <si>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</si>
  <si>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</si>
  <si>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</si>
  <si>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</si>
  <si>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</si>
  <si>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</si>
  <si>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</si>
  <si>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</si>
  <si>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</si>
  <si>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</si>
  <si>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</si>
  <si>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</si>
  <si>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</si>
  <si>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</si>
  <si>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</si>
  <si>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</si>
  <si>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</si>
  <si>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</si>
  <si>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</si>
  <si>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</si>
  <si>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</si>
  <si>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</si>
  <si>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</si>
  <si>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</si>
  <si>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</si>
  <si>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</si>
  <si>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</si>
  <si>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</si>
  <si>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</si>
  <si>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</si>
  <si>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</si>
  <si>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</si>
  <si>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</si>
  <si>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</si>
  <si>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</si>
  <si>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</si>
  <si>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</si>
  <si>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</si>
  <si>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</si>
  <si>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</si>
  <si>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</si>
  <si>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</si>
  <si>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</si>
  <si>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</si>
  <si>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</si>
  <si>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</si>
  <si>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</si>
  <si>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</si>
  <si>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</si>
  <si>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</si>
  <si>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</si>
  <si>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</si>
  <si>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</si>
  <si>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</si>
  <si>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</si>
  <si>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</si>
  <si>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</si>
  <si>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</si>
  <si>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</si>
  <si>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</si>
  <si>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</si>
  <si>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</si>
  <si>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</si>
  <si>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</si>
  <si>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</si>
  <si>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</si>
  <si>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</si>
  <si>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</si>
  <si>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</si>
  <si>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</si>
  <si>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</si>
  <si>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</si>
  <si>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</si>
  <si>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</si>
  <si>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</si>
  <si>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</si>
  <si>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</si>
  <si>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</si>
  <si>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</si>
  <si>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</si>
  <si>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</si>
  <si>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</si>
  <si>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</si>
  <si>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</si>
  <si>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</si>
  <si>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</si>
  <si>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</si>
  <si>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</si>
  <si>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</si>
  <si>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</si>
  <si>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</si>
  <si>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</si>
  <si>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</si>
  <si>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</si>
  <si>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</si>
  <si>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</si>
  <si>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</si>
  <si>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</si>
  <si>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</si>
  <si>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</si>
  <si>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</si>
  <si>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</si>
  <si>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</si>
  <si>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</si>
  <si>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</si>
  <si>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</si>
  <si>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</si>
  <si>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</si>
  <si>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</si>
  <si>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</si>
  <si>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</si>
  <si>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</si>
  <si>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</si>
  <si>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</si>
  <si>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</si>
  <si>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</si>
  <si>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</si>
  <si>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</si>
  <si>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</si>
  <si>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</si>
  <si>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</si>
  <si>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</si>
  <si>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</si>
  <si>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</si>
  <si>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</si>
  <si>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</si>
  <si>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</si>
  <si>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</si>
  <si>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</si>
  <si>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</si>
  <si>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</si>
  <si>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</si>
  <si>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</si>
  <si>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</si>
  <si>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</si>
  <si>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</si>
  <si>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</si>
  <si>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</si>
  <si>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</si>
  <si>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</si>
  <si>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</si>
  <si>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</si>
  <si>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</si>
  <si>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</si>
  <si>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</si>
  <si>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</si>
  <si>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</si>
  <si>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</si>
  <si>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</si>
  <si>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</si>
  <si>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</si>
  <si>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</si>
  <si>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</si>
  <si>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</si>
  <si>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</si>
  <si>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</si>
  <si>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</si>
  <si>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</si>
  <si>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</si>
  <si>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</si>
  <si>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</si>
  <si>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</si>
  <si>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</si>
  <si>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</si>
  <si>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</si>
  <si>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</si>
  <si>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</si>
  <si>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</si>
  <si>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</si>
  <si>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</si>
  <si>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</si>
  <si>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</si>
  <si>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</si>
  <si>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</si>
  <si>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</si>
  <si>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</si>
  <si>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</si>
  <si>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</si>
  <si>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</si>
  <si>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</si>
  <si>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</si>
  <si>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</si>
  <si>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</si>
  <si>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</si>
  <si>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</si>
  <si>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</si>
  <si>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</si>
  <si>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</si>
  <si>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</si>
  <si>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</si>
  <si>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</si>
  <si>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</si>
  <si>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</si>
  <si>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</si>
  <si>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</si>
  <si>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</si>
  <si>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</si>
  <si>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</si>
  <si>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</si>
  <si>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</si>
  <si>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</si>
  <si>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</si>
  <si>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</si>
  <si>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</si>
  <si>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</si>
  <si>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</si>
  <si>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</si>
  <si>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</si>
  <si>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</si>
  <si>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</si>
  <si>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</si>
  <si>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</si>
  <si>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</si>
  <si>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</si>
  <si>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</si>
  <si>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</si>
  <si>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</si>
  <si>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</si>
  <si>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</si>
  <si>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</si>
  <si>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</si>
  <si>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</si>
  <si>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</si>
  <si>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</si>
  <si>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</si>
  <si>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</si>
  <si>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</si>
  <si>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</si>
  <si>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</si>
  <si>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</si>
  <si>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</si>
  <si>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</si>
  <si>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</si>
  <si>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</si>
  <si>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</si>
  <si>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</si>
  <si>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</si>
  <si>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</si>
  <si>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</si>
  <si>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</si>
  <si>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</si>
  <si>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</si>
  <si>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</si>
  <si>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</si>
  <si>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</si>
  <si>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</si>
  <si>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</si>
  <si>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</si>
  <si>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</si>
  <si>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</si>
  <si>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</si>
  <si>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</si>
  <si>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</si>
  <si>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</si>
  <si>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</si>
  <si>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</si>
  <si>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</si>
  <si>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</si>
  <si>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</si>
  <si>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</si>
  <si>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</si>
  <si>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</si>
  <si>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</si>
  <si>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</si>
  <si>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</si>
  <si>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</si>
  <si>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</si>
  <si>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</si>
  <si>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</si>
  <si>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</si>
  <si>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</si>
  <si>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</si>
  <si>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</si>
  <si>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</si>
  <si>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</si>
  <si>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</si>
  <si>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</si>
  <si>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</si>
  <si>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</si>
  <si>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</si>
  <si>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</si>
  <si>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</si>
  <si>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</si>
  <si>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</si>
  <si>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</si>
  <si>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</si>
  <si>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</si>
  <si>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</si>
  <si>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</si>
  <si>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</si>
  <si>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</si>
  <si>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</si>
  <si>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</si>
  <si>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</si>
  <si>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</si>
  <si>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</si>
  <si>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</si>
  <si>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</si>
  <si>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</si>
  <si>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</si>
  <si>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</si>
  <si>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</si>
  <si>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</si>
  <si>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</si>
  <si>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</si>
  <si>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</si>
  <si>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</si>
  <si>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</si>
  <si>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</si>
  <si>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</si>
  <si>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</si>
  <si>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</si>
  <si>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</si>
  <si>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</si>
  <si>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</si>
  <si>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</si>
  <si>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</si>
  <si>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</si>
  <si>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</si>
  <si>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</si>
  <si>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</si>
  <si>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</si>
  <si>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</si>
  <si>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</si>
  <si>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</si>
  <si>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</si>
  <si>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</si>
  <si>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</si>
  <si>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</si>
  <si>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</si>
  <si>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</si>
  <si>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</si>
  <si>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</si>
  <si>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</si>
  <si>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</si>
  <si>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</si>
  <si>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</si>
  <si>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</si>
  <si>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</si>
  <si>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</si>
  <si>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</si>
  <si>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</si>
  <si>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</si>
  <si>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</si>
  <si>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</si>
  <si>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</si>
  <si>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</si>
  <si>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</si>
  <si>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</si>
  <si>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</si>
  <si>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</si>
  <si>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</si>
  <si>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</si>
  <si>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</si>
  <si>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</si>
  <si>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</si>
  <si>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</si>
  <si>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</si>
  <si>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</si>
  <si>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</si>
  <si>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</si>
  <si>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</si>
  <si>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</si>
  <si>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</si>
  <si>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</si>
  <si>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</si>
  <si>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</si>
  <si>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</si>
  <si>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</si>
  <si>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</si>
  <si>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</si>
  <si>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</si>
  <si>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</si>
  <si>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</si>
  <si>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</si>
  <si>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</si>
  <si>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</si>
  <si>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</si>
  <si>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</si>
  <si>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</si>
  <si>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</si>
  <si>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</si>
  <si>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</si>
  <si>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</si>
  <si>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</si>
  <si>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</si>
  <si>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</si>
  <si>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</si>
  <si>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</si>
  <si>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</si>
  <si>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</si>
  <si>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</si>
  <si>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</si>
  <si>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</si>
  <si>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</si>
  <si>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</si>
  <si>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</si>
  <si>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</si>
  <si>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</si>
  <si>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</si>
  <si>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</si>
  <si>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</si>
  <si>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</si>
  <si>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</si>
  <si>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</si>
  <si>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</si>
  <si>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</si>
  <si>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</si>
  <si>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</si>
  <si>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</si>
  <si>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</si>
  <si>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</si>
  <si>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</si>
  <si>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</si>
  <si>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</si>
  <si>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</si>
  <si>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</si>
  <si>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</si>
  <si>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</si>
  <si>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</si>
  <si>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</si>
  <si>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</si>
  <si>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</si>
  <si>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</si>
  <si>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</si>
  <si>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</si>
  <si>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</si>
  <si>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</si>
  <si>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</si>
  <si>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</si>
  <si>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</si>
  <si>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</si>
  <si>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</si>
  <si>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</si>
  <si>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</si>
  <si>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</si>
  <si>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</si>
  <si>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</si>
  <si>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</si>
  <si>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</si>
  <si>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</si>
  <si>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</si>
  <si>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</si>
  <si>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</si>
  <si>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</si>
  <si>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</si>
  <si>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</si>
  <si>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</si>
  <si>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</si>
  <si>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</si>
  <si>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</si>
  <si>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</si>
  <si>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</si>
  <si>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</si>
  <si>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</si>
  <si>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</si>
  <si>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</si>
  <si>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</si>
  <si>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</si>
  <si>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</si>
  <si>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</si>
  <si>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</si>
  <si>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</si>
  <si>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</si>
  <si>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</si>
  <si>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</si>
  <si>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</si>
  <si>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</si>
  <si>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</si>
  <si>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</si>
  <si>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</si>
  <si>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</si>
  <si>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</si>
  <si>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</si>
  <si>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</si>
  <si>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</si>
  <si>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</si>
  <si>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</si>
  <si>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</si>
  <si>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</si>
  <si>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</si>
  <si>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</si>
  <si>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</si>
  <si>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</si>
  <si>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</si>
  <si>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</si>
  <si>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</si>
  <si>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</si>
  <si>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</si>
  <si>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</si>
  <si>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</si>
  <si>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</si>
  <si>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</si>
  <si>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</si>
  <si>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</si>
  <si>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</si>
  <si>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</si>
  <si>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</si>
  <si>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</si>
  <si>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</si>
  <si>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</si>
  <si>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</si>
  <si>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</si>
  <si>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</si>
  <si>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</si>
  <si>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</si>
  <si>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</si>
  <si>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</si>
  <si>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</si>
  <si>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</si>
  <si>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</si>
  <si>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</si>
  <si>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</si>
  <si>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</si>
  <si>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</si>
  <si>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</si>
  <si>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</si>
  <si>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</si>
  <si>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</si>
  <si>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</si>
  <si>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</si>
  <si>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</si>
  <si>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</si>
  <si>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</si>
  <si>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</si>
  <si>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</si>
  <si>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</si>
  <si>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</si>
  <si>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</si>
  <si>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</si>
  <si>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</si>
  <si>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</si>
  <si>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</si>
  <si>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</si>
  <si>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</si>
  <si>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</si>
  <si>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</si>
  <si>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</si>
  <si>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</si>
  <si>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</si>
  <si>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</si>
  <si>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</si>
  <si>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</si>
  <si>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</si>
  <si>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</si>
  <si>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</si>
  <si>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</si>
  <si>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</si>
  <si>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</si>
  <si>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</si>
  <si>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</si>
  <si>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</si>
  <si>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</si>
  <si>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</si>
  <si>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</si>
  <si>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</si>
  <si>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</si>
  <si>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</si>
  <si>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</si>
  <si>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</si>
  <si>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</si>
  <si>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</si>
  <si>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</si>
  <si>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</si>
  <si>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</si>
  <si>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</si>
  <si>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</si>
  <si>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</si>
  <si>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</si>
  <si>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</si>
  <si>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</si>
  <si>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</si>
  <si>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</si>
  <si>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</si>
  <si>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</si>
  <si>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</si>
  <si>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</si>
  <si>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</si>
  <si>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</si>
  <si>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</si>
  <si>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</si>
  <si>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</si>
  <si>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</si>
  <si>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</si>
  <si>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</si>
  <si>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</si>
  <si>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</si>
  <si>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</si>
  <si>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</si>
  <si>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</si>
  <si>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</si>
  <si>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</si>
  <si>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</si>
  <si>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</si>
  <si>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</si>
  <si>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</si>
  <si>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</si>
  <si>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</si>
  <si>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</si>
  <si>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</si>
  <si>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</si>
  <si>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</si>
  <si>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</si>
  <si>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</si>
  <si>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</si>
  <si>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</si>
  <si>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</si>
  <si>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</si>
  <si>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</si>
  <si>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</si>
  <si>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</si>
  <si>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</si>
  <si>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</si>
  <si>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</si>
  <si>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</si>
  <si>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</si>
  <si>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</si>
  <si>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</si>
  <si>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</si>
  <si>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</si>
  <si>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</si>
  <si>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</si>
  <si>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</si>
  <si>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</si>
  <si>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</si>
  <si>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</si>
  <si>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</si>
  <si>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</si>
  <si>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</si>
  <si>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</si>
  <si>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</si>
  <si>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</si>
  <si>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</si>
  <si>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</si>
  <si>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</si>
  <si>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</si>
  <si>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</si>
  <si>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</si>
  <si>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</si>
  <si>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</si>
  <si>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</si>
  <si>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</si>
  <si>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</si>
  <si>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</si>
  <si>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</si>
  <si>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</si>
  <si>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</si>
  <si>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</si>
  <si>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</si>
  <si>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</si>
  <si>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</si>
  <si>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</si>
  <si>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</si>
  <si>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</si>
  <si>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</si>
  <si>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</si>
  <si>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</si>
  <si>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</si>
  <si>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</si>
  <si>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</si>
  <si>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</si>
  <si>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</si>
  <si>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</si>
  <si>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</si>
  <si>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</si>
  <si>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</si>
  <si>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</si>
  <si>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</si>
  <si>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</si>
  <si>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</si>
  <si>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</si>
  <si>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</si>
  <si>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</si>
  <si>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</si>
  <si>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</si>
  <si>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</si>
  <si>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</si>
  <si>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</si>
  <si>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</si>
  <si>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</si>
  <si>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</si>
  <si>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</si>
  <si>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</si>
  <si>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</si>
  <si>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</si>
  <si>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</si>
  <si>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</si>
  <si>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</si>
  <si>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</si>
  <si>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</si>
  <si>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</si>
  <si>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</si>
  <si>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</si>
  <si>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</si>
  <si>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</si>
  <si>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</si>
  <si>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</si>
  <si>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</si>
  <si>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</si>
  <si>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</si>
  <si>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</si>
  <si>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</si>
  <si>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</si>
  <si>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</si>
  <si>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</si>
  <si>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</si>
  <si>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</si>
  <si>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</si>
  <si>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</si>
  <si>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</si>
  <si>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</si>
  <si>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</si>
  <si>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</si>
  <si>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</si>
  <si>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</si>
  <si>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</si>
  <si>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</si>
  <si>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</si>
  <si>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</si>
  <si>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</si>
  <si>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</si>
  <si>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</si>
  <si>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</si>
  <si>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</si>
  <si>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</si>
  <si>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</si>
  <si>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</si>
  <si>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</si>
  <si>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</si>
  <si>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</si>
  <si>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</si>
  <si>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</si>
  <si>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</si>
  <si>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</si>
  <si>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</si>
  <si>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</si>
  <si>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</si>
  <si>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</si>
  <si>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</si>
  <si>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</si>
  <si>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</si>
  <si>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</si>
  <si>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</si>
  <si>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</si>
  <si>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</si>
  <si>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</si>
  <si>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</si>
  <si>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</si>
  <si>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</si>
  <si>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</si>
  <si>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</si>
  <si>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</si>
  <si>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</si>
  <si>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</si>
  <si>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</si>
  <si>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</si>
  <si>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</si>
  <si>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</si>
  <si>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</si>
  <si>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</si>
  <si>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</si>
  <si>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</si>
  <si>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</si>
  <si>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</si>
  <si>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</si>
  <si>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</si>
  <si>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</si>
  <si>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</si>
  <si>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</si>
  <si>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</si>
  <si>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</si>
  <si>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</si>
  <si>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</si>
  <si>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</si>
  <si>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</si>
  <si>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</si>
  <si>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</si>
  <si>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</si>
  <si>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</si>
  <si>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</si>
  <si>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</si>
  <si>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</si>
  <si>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</si>
  <si>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</si>
  <si>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</si>
  <si>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</si>
  <si>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</si>
  <si>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</si>
  <si>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</si>
  <si>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</si>
  <si>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</si>
  <si>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</si>
  <si>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</si>
  <si>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</si>
  <si>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</si>
  <si>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</si>
  <si>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</si>
  <si>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</si>
  <si>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</si>
  <si>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</si>
  <si>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</si>
  <si>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</si>
  <si>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</si>
  <si>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</si>
  <si>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</si>
  <si>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</si>
  <si>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</si>
  <si>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</si>
  <si>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</si>
  <si>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</si>
  <si>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</si>
  <si>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</si>
  <si>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</si>
  <si>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</si>
  <si>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</si>
  <si>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</si>
  <si>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</si>
  <si>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</si>
  <si>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</si>
  <si>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</si>
  <si>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</si>
  <si>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</si>
  <si>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</si>
  <si>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</si>
  <si>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</si>
  <si>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</si>
  <si>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</si>
  <si>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</si>
  <si>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</si>
  <si>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</si>
  <si>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</si>
  <si>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</si>
  <si>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</si>
  <si>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</si>
  <si>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</si>
  <si>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</si>
  <si>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</si>
  <si>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</si>
  <si>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</si>
  <si>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</si>
  <si>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</si>
  <si>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</si>
  <si>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</si>
  <si>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</si>
  <si>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</si>
  <si>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</si>
  <si>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</si>
  <si>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</si>
  <si>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</si>
  <si>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</si>
  <si>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</si>
  <si>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</si>
  <si>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</si>
  <si>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</si>
  <si>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</si>
  <si>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</si>
  <si>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</si>
  <si>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</si>
  <si>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</si>
  <si>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</si>
  <si>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</si>
  <si>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</si>
  <si>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</si>
  <si>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</si>
  <si>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</si>
  <si>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</si>
  <si>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</si>
  <si>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</si>
  <si>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</si>
  <si>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</si>
  <si>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</si>
  <si>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</si>
  <si>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</si>
  <si>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</si>
  <si>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</si>
  <si>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</si>
  <si>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</si>
  <si>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</si>
  <si>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</si>
  <si>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</si>
  <si>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</si>
  <si>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</si>
  <si>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</si>
  <si>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</si>
  <si>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</si>
  <si>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</si>
  <si>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</si>
  <si>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</si>
  <si>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</si>
  <si>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</si>
  <si>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</si>
  <si>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</si>
  <si>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</si>
  <si>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</si>
  <si>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</si>
  <si>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</si>
  <si>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</si>
  <si>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</si>
  <si>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</si>
  <si>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</si>
  <si>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</si>
  <si>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</si>
  <si>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</si>
  <si>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</si>
  <si>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</si>
  <si>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</si>
  <si>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</si>
  <si>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</si>
  <si>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</si>
  <si>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</si>
  <si>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</si>
  <si>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</si>
  <si>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</si>
  <si>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</si>
  <si>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</si>
  <si>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</si>
  <si>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</si>
  <si>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</si>
  <si>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</si>
  <si>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</si>
  <si>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</si>
  <si>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</si>
  <si>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</si>
  <si>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</si>
  <si>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</si>
  <si>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</si>
  <si>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</si>
  <si>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</si>
  <si>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</si>
  <si>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</si>
  <si>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</si>
  <si>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</si>
  <si>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</si>
  <si>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</si>
  <si>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</si>
  <si>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</si>
  <si>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</si>
  <si>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</si>
  <si>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</si>
  <si>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</si>
  <si>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</si>
  <si>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</si>
  <si>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</si>
  <si>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</si>
  <si>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</si>
  <si>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</si>
  <si>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</si>
  <si>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</si>
  <si>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</si>
  <si>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</si>
  <si>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</si>
  <si>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</si>
  <si>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</si>
  <si>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</si>
  <si>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</si>
  <si>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</si>
  <si>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</si>
  <si>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</si>
  <si>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</si>
  <si>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</si>
  <si>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</si>
  <si>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</si>
  <si>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</si>
  <si>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</si>
  <si>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</si>
  <si>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</si>
  <si>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</si>
  <si>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</si>
  <si>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</si>
  <si>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</si>
  <si>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</si>
  <si>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</si>
  <si>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</si>
  <si>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</si>
  <si>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</si>
  <si>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</si>
  <si>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</si>
  <si>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</si>
  <si>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</si>
  <si>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</si>
  <si>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</si>
  <si>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</si>
  <si>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</si>
  <si>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</si>
  <si>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</si>
  <si>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</si>
  <si>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</si>
  <si>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</si>
  <si>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</si>
  <si>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</si>
  <si>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</si>
  <si>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</si>
  <si>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</si>
  <si>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</si>
  <si>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</si>
  <si>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</si>
  <si>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</si>
  <si>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</si>
  <si>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</si>
  <si>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</si>
  <si>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</si>
  <si>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</si>
  <si>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</si>
  <si>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</si>
  <si>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</si>
  <si>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</si>
  <si>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</si>
  <si>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</si>
  <si>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</si>
  <si>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</si>
  <si>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</si>
  <si>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</si>
  <si>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</si>
  <si>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</si>
  <si>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</si>
  <si>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</si>
  <si>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</si>
  <si>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</si>
  <si>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</si>
  <si>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</si>
  <si>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</si>
  <si>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</si>
  <si>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</si>
  <si>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</si>
  <si>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</si>
  <si>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</si>
  <si>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</si>
  <si>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</si>
  <si>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</si>
  <si>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</si>
  <si>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</si>
  <si>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</si>
  <si>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</si>
  <si>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</si>
  <si>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</si>
  <si>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</si>
  <si>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</si>
  <si>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</si>
  <si>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</si>
  <si>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</si>
  <si>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</si>
  <si>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</si>
  <si>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</si>
  <si>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</si>
  <si>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</si>
  <si>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</si>
  <si>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</si>
  <si>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</si>
  <si>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</si>
  <si>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</si>
  <si>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</si>
  <si>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</si>
  <si>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</si>
  <si>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</si>
  <si>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</si>
  <si>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</si>
  <si>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</si>
  <si>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</si>
  <si>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</si>
  <si>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</si>
  <si>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</si>
  <si>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</si>
  <si>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</si>
  <si>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</si>
  <si>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</si>
  <si>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</si>
  <si>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</si>
  <si>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</si>
  <si>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</si>
  <si>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</si>
  <si>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</si>
  <si>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</si>
  <si>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</si>
  <si>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</si>
  <si>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</si>
  <si>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</si>
  <si>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</si>
  <si>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</si>
  <si>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</si>
  <si>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</si>
  <si>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</si>
  <si>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</si>
  <si>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</si>
  <si>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</si>
  <si>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</si>
  <si>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</si>
  <si>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</si>
  <si>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</si>
  <si>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</si>
  <si>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</si>
  <si>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</si>
  <si>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</si>
  <si>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</si>
  <si>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</si>
  <si>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</si>
  <si>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</si>
  <si>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</si>
  <si>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</si>
  <si>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</si>
  <si>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</si>
  <si>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</si>
  <si>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</si>
  <si>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</si>
  <si>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</si>
  <si>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</si>
  <si>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</si>
  <si>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</si>
  <si>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</si>
  <si>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</si>
  <si>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</si>
  <si>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</si>
  <si>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</si>
  <si>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</si>
  <si>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</si>
  <si>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</si>
  <si>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</si>
  <si>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</si>
  <si>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</si>
  <si>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</si>
  <si>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</si>
  <si>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</si>
  <si>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</si>
  <si>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</si>
  <si>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</si>
  <si>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</si>
  <si>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</si>
  <si>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</si>
  <si>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</si>
  <si>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</si>
  <si>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</si>
  <si>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</si>
  <si>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</si>
  <si>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</si>
  <si>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</si>
  <si>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</si>
  <si>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</si>
  <si>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</si>
  <si>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</si>
  <si>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</si>
  <si>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</si>
  <si>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</si>
  <si>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</si>
  <si>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</si>
  <si>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</si>
  <si>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</si>
  <si>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</si>
  <si>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</si>
  <si>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</si>
  <si>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</si>
  <si>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</si>
  <si>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</si>
  <si>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</si>
  <si>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</si>
  <si>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</si>
  <si>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</si>
  <si>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</si>
  <si>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</si>
  <si>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</si>
  <si>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</si>
  <si>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</si>
  <si>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</si>
  <si>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</si>
  <si>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</si>
  <si>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</si>
  <si>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</si>
  <si>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</si>
  <si>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</si>
  <si>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</si>
  <si>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</si>
  <si>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</si>
  <si>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</si>
  <si>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</si>
  <si>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</si>
  <si>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</si>
  <si>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</si>
  <si>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</si>
  <si>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</si>
  <si>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</si>
  <si>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</si>
  <si>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</si>
  <si>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</si>
  <si>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</si>
  <si>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</si>
  <si>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</si>
  <si>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</si>
  <si>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</si>
  <si>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</si>
  <si>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</si>
  <si>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</si>
  <si>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</si>
  <si>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</si>
  <si>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</si>
  <si>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</si>
  <si>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</si>
  <si>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</si>
  <si>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</si>
  <si>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</si>
  <si>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</si>
  <si>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</si>
  <si>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</si>
  <si>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</si>
  <si>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</si>
  <si>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</si>
  <si>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</si>
  <si>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</si>
  <si>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</si>
  <si>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</si>
  <si>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</si>
  <si>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</si>
  <si>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</si>
  <si>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</si>
  <si>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</si>
  <si>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</si>
  <si>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</si>
  <si>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</si>
  <si>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</si>
  <si>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</si>
  <si>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</si>
  <si>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</si>
  <si>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</si>
  <si>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</si>
  <si>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</si>
  <si>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</si>
  <si>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</si>
  <si>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</si>
  <si>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</si>
  <si>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</si>
  <si>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</si>
  <si>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</si>
  <si>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</si>
  <si>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</si>
  <si>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</si>
  <si>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</si>
  <si>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</si>
  <si>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</si>
  <si>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</si>
  <si>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</si>
  <si>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</si>
  <si>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</si>
  <si>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</si>
  <si>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</si>
  <si>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</si>
  <si>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</si>
  <si>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</si>
  <si>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</si>
  <si>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</si>
  <si>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</si>
  <si>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</si>
  <si>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</si>
  <si>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</si>
  <si>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</si>
  <si>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</si>
  <si>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</si>
  <si>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</si>
  <si>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</si>
  <si>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</si>
  <si>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</si>
  <si>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</si>
  <si>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</si>
  <si>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</si>
  <si>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</si>
  <si>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</si>
  <si>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</si>
  <si>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</si>
  <si>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</si>
  <si>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</si>
  <si>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</si>
  <si>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</si>
  <si>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</si>
  <si>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</si>
  <si>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</si>
  <si>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</si>
  <si>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</si>
  <si>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</si>
  <si>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</si>
  <si>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</si>
  <si>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</si>
  <si>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</si>
  <si>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</si>
  <si>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</si>
  <si>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</si>
  <si>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</si>
  <si>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</si>
  <si>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</si>
  <si>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</si>
  <si>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</si>
  <si>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</si>
  <si>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</si>
  <si>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</si>
  <si>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</si>
  <si>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</si>
  <si>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</si>
  <si>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</si>
  <si>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</si>
  <si>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</si>
  <si>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</si>
  <si>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</si>
  <si>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</si>
  <si>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</si>
  <si>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</si>
  <si>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</si>
  <si>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</si>
  <si>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</si>
  <si>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</si>
  <si>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</si>
  <si>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</si>
  <si>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</si>
  <si>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</si>
  <si>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</si>
  <si>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</si>
  <si>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</si>
  <si>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</si>
  <si>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</si>
  <si>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</si>
  <si>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</si>
  <si>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</si>
  <si>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</si>
  <si>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</si>
  <si>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</si>
  <si>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</si>
  <si>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</si>
  <si>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</si>
  <si>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</si>
  <si>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</si>
  <si>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</si>
  <si>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</si>
  <si>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</si>
  <si>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</si>
  <si>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</si>
  <si>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</si>
  <si>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</si>
  <si>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</si>
  <si>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</si>
  <si>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</si>
  <si>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</si>
  <si>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</si>
  <si>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</si>
  <si>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</si>
  <si>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</si>
  <si>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</si>
  <si>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</si>
  <si>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</si>
  <si>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</si>
  <si>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</si>
  <si>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</si>
  <si>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</si>
  <si>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</si>
  <si>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</si>
  <si>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</si>
  <si>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</si>
  <si>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</si>
  <si>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</si>
  <si>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</si>
  <si>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</si>
  <si>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</si>
  <si>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</si>
  <si>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</si>
  <si>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</si>
  <si>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</si>
  <si>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</si>
  <si>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</si>
  <si>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</si>
  <si>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</si>
  <si>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</si>
  <si>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</si>
  <si>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</si>
  <si>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</si>
  <si>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</si>
  <si>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</si>
  <si>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</si>
  <si>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</si>
  <si>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</si>
  <si>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</si>
  <si>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</si>
  <si>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</si>
  <si>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</si>
  <si>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</si>
  <si>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</si>
  <si>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</si>
  <si>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</si>
  <si>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</si>
  <si>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</si>
  <si>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</si>
  <si>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</si>
  <si>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</si>
  <si>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</si>
  <si>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</si>
  <si>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</si>
  <si>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</si>
  <si>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</si>
  <si>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</si>
  <si>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</si>
  <si>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</si>
  <si>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</si>
  <si>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</si>
  <si>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</si>
  <si>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</si>
  <si>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</si>
  <si>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</si>
  <si>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</si>
  <si>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</si>
  <si>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</si>
  <si>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</si>
  <si>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</si>
  <si>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</si>
  <si>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</si>
  <si>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</si>
  <si>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</si>
  <si>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</si>
  <si>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</si>
  <si>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</si>
  <si>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</si>
  <si>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</si>
  <si>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</si>
  <si>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</si>
  <si>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</si>
  <si>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</si>
  <si>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</si>
  <si>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</si>
  <si>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</si>
  <si>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</si>
  <si>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</si>
  <si>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</si>
  <si>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</si>
  <si>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</si>
  <si>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</si>
  <si>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</si>
  <si>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</si>
  <si>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</si>
  <si>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</si>
  <si>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</si>
  <si>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</si>
  <si>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</si>
  <si>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</si>
  <si>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</si>
  <si>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</si>
  <si>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</si>
  <si>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</si>
  <si>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</si>
  <si>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</si>
  <si>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</si>
  <si>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</si>
  <si>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</si>
  <si>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</si>
  <si>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</si>
  <si>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</si>
  <si>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</si>
  <si>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</si>
  <si>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</si>
  <si>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</si>
  <si>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</si>
  <si>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</si>
  <si>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</si>
  <si>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</si>
  <si>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</si>
  <si>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</si>
  <si>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</si>
  <si>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</si>
  <si>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</si>
  <si>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</si>
  <si>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</si>
  <si>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</si>
  <si>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</si>
  <si>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</si>
  <si>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</si>
  <si>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</si>
  <si>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</si>
  <si>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</si>
  <si>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</si>
  <si>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</si>
  <si>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</si>
  <si>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</si>
  <si>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</si>
  <si>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</si>
  <si>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</si>
  <si>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</si>
  <si>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</si>
  <si>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</si>
  <si>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</si>
  <si>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</si>
  <si>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</si>
  <si>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</si>
  <si>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</si>
  <si>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</si>
  <si>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</si>
  <si>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</si>
  <si>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</si>
  <si>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</si>
  <si>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</si>
  <si>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</si>
  <si>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</si>
  <si>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</si>
  <si>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</si>
  <si>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</si>
  <si>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</si>
  <si>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</si>
  <si>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</si>
  <si>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</si>
  <si>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</si>
  <si>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</si>
  <si>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</si>
  <si>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</si>
  <si>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</si>
  <si>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</si>
  <si>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</si>
  <si>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</si>
  <si>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</si>
  <si>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</si>
  <si>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</si>
  <si>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</si>
  <si>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</si>
  <si>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</si>
  <si>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</si>
  <si>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</si>
  <si>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</si>
  <si>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</si>
  <si>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</si>
  <si>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</si>
  <si>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</si>
  <si>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</si>
  <si>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</si>
  <si>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</si>
  <si>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</si>
  <si>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</si>
  <si>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</si>
  <si>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</si>
  <si>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</si>
  <si>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</si>
  <si>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</si>
  <si>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</si>
  <si>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</si>
  <si>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</si>
  <si>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</si>
  <si>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</si>
  <si>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</si>
  <si>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</si>
  <si>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</si>
  <si>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</si>
  <si>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</si>
  <si>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</si>
  <si>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</si>
  <si>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</si>
  <si>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</si>
  <si>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</si>
  <si>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</si>
  <si>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</si>
  <si>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</si>
  <si>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</si>
  <si>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</si>
  <si>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</si>
  <si>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</si>
  <si>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</si>
  <si>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</si>
  <si>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</si>
  <si>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</si>
  <si>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</si>
  <si>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</si>
  <si>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</si>
  <si>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</si>
  <si>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</si>
  <si>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</si>
  <si>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</si>
  <si>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</si>
  <si>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</si>
  <si>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</si>
  <si>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</si>
  <si>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</si>
  <si>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</si>
  <si>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</si>
  <si>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</si>
  <si>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</si>
  <si>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</si>
  <si>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</si>
  <si>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</si>
  <si>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</si>
  <si>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</si>
  <si>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</si>
  <si>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</si>
  <si>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</si>
  <si>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</si>
  <si>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</si>
  <si>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</si>
  <si>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</si>
  <si>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</si>
  <si>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</si>
  <si>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</si>
  <si>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</si>
  <si>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</si>
  <si>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</si>
  <si>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</si>
  <si>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</si>
  <si>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</si>
  <si>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</si>
  <si>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</si>
  <si>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</si>
  <si>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</si>
  <si>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</si>
  <si>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</si>
  <si>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</si>
  <si>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</si>
  <si>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</si>
  <si>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</si>
  <si>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</si>
  <si>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</si>
  <si>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</si>
  <si>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</si>
  <si>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</si>
  <si>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</si>
  <si>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</si>
  <si>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</si>
  <si>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</si>
  <si>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</si>
  <si>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</si>
  <si>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</si>
  <si>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</si>
  <si>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</si>
  <si>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</si>
  <si>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</si>
  <si>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</si>
  <si>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</si>
  <si>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</si>
  <si>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</si>
  <si>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</si>
  <si>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</si>
  <si>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</si>
  <si>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</si>
  <si>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</si>
  <si>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</si>
  <si>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</si>
  <si>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</si>
  <si>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</si>
  <si>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</si>
  <si>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</si>
  <si>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</si>
  <si>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</si>
  <si>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</si>
  <si>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</si>
  <si>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</si>
  <si>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</si>
  <si>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</si>
  <si>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</si>
  <si>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</si>
  <si>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</si>
  <si>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</si>
  <si>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</si>
  <si>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</si>
  <si>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</si>
  <si>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</si>
  <si>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</si>
  <si>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</si>
  <si>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</si>
  <si>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</si>
  <si>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</si>
  <si>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</si>
  <si>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</si>
  <si>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</si>
  <si>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</si>
  <si>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</si>
  <si>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</si>
  <si>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</si>
  <si>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</si>
  <si>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</si>
  <si>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</si>
  <si>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</si>
  <si>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</si>
  <si>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</si>
  <si>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</si>
  <si>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</si>
  <si>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</si>
  <si>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</si>
  <si>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</si>
  <si>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</si>
  <si>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</si>
  <si>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</si>
  <si>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</si>
  <si>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</si>
  <si>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</si>
  <si>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</si>
  <si>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</si>
  <si>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</si>
  <si>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</si>
  <si>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</si>
  <si>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</si>
  <si>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</si>
  <si>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</si>
  <si>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</si>
  <si>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</si>
  <si>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</si>
  <si>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</si>
  <si>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</si>
  <si>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</si>
  <si>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</si>
  <si>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</si>
  <si>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</si>
  <si>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</si>
  <si>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</si>
  <si>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</si>
  <si>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</si>
  <si>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</si>
  <si>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</si>
  <si>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</si>
  <si>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</si>
  <si>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</si>
  <si>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</si>
  <si>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</si>
  <si>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</si>
  <si>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</si>
  <si>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</si>
  <si>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</si>
  <si>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</si>
  <si>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</si>
  <si>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</si>
  <si>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</si>
  <si>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</si>
  <si>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</si>
  <si>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</si>
  <si>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</si>
  <si>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</si>
  <si>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</si>
  <si>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</si>
  <si>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</si>
  <si>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</si>
  <si>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</si>
  <si>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</si>
  <si>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</si>
  <si>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</si>
  <si>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</si>
  <si>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</si>
  <si>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</si>
  <si>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</si>
  <si>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</si>
  <si>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</si>
  <si>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</si>
  <si>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</si>
  <si>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</si>
  <si>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</si>
  <si>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</si>
  <si>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</si>
  <si>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</si>
  <si>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</si>
  <si>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</si>
  <si>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</si>
  <si>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</si>
  <si>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</si>
  <si>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</si>
  <si>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</si>
  <si>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</si>
  <si>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</si>
  <si>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</si>
  <si>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</si>
  <si>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</si>
  <si>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</si>
  <si>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</si>
  <si>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</si>
  <si>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</si>
  <si>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</si>
  <si>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</si>
  <si>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</si>
  <si>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</si>
  <si>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</si>
  <si>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</si>
  <si>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</si>
  <si>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</si>
  <si>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</si>
  <si>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</si>
  <si>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</si>
  <si>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</si>
  <si>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</si>
  <si>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</si>
  <si>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</si>
  <si>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</si>
  <si>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</si>
  <si>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</si>
  <si>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</si>
  <si>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</si>
  <si>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</si>
  <si>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</si>
  <si>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</si>
  <si>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</si>
  <si>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</si>
  <si>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</si>
  <si>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</si>
  <si>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</si>
  <si>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</si>
  <si>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</si>
  <si>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</si>
  <si>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</si>
  <si>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</si>
  <si>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</si>
  <si>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</si>
  <si>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</si>
  <si>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</si>
  <si>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</si>
  <si>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</si>
  <si>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</si>
  <si>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</si>
  <si>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</si>
  <si>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</si>
  <si>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</si>
  <si>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</si>
  <si>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</si>
  <si>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</si>
  <si>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</si>
  <si>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</si>
  <si>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</si>
  <si>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</si>
  <si>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</si>
  <si>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</si>
  <si>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</si>
  <si>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</si>
  <si>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</si>
  <si>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</si>
  <si>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</si>
  <si>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</si>
  <si>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</si>
  <si>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</si>
  <si>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</si>
  <si>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</si>
  <si>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</si>
  <si>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</si>
  <si>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</si>
  <si>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</si>
  <si>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</si>
  <si>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</si>
  <si>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</si>
  <si>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</si>
  <si>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</si>
  <si>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</si>
  <si>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南さつま市</t>
    <rPh sb="0" eb="1">
      <t>ミナミ</t>
    </rPh>
    <rPh sb="4" eb="5">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</si>
</sst>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497" y="1786232"/>
              <a:chExt cx="930426" cy="249166"/>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497" y="1786232"/>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5" y="4144050"/>
              <a:chExt cx="206654" cy="411113"/>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5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8" y="4815838"/>
              <a:chExt cx="252341"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8"/>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66"/>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9" y="564829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7" y="6349373"/>
              <a:chExt cx="209549" cy="418904"/>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73"/>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7"/>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南さつま市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1981</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2112</v>
      </c>
      <c r="H5" s="312"/>
      <c r="I5" s="312"/>
      <c r="J5" s="312"/>
      <c r="K5" s="312"/>
      <c r="L5" s="312"/>
      <c r="M5" s="312"/>
      <c r="N5" s="308" t="s">
        <v>238</v>
      </c>
      <c r="O5" s="308"/>
      <c r="P5" s="308"/>
      <c r="Q5" s="308" t="s">
        <v>1812</v>
      </c>
      <c r="R5" s="308"/>
      <c r="S5" s="308"/>
      <c r="T5" s="310">
        <f>IF(AC5="","",IFERROR(INDEX(【参考】数式用2!$G$3:$I$451,MATCH(Q5,【参考】数式用2!$F$3:$F$451,0),MATCH(VLOOKUP(AC5,【参考】数式用2!$J$2:$K$26,2,FALSE),【参考】数式用2!$G$2:$I$2,0)),10))</f>
        <v>10</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1978</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1933</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2001</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1931</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4819500</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1996</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1992</v>
      </c>
      <c r="C18" s="323"/>
      <c r="D18" s="323"/>
      <c r="E18" s="323"/>
      <c r="F18" s="323"/>
      <c r="G18" s="323"/>
      <c r="H18" s="323"/>
      <c r="I18" s="323"/>
      <c r="J18" s="323"/>
      <c r="K18" s="323"/>
      <c r="L18" s="323"/>
      <c r="M18" s="324"/>
      <c r="N18" s="350">
        <f>IFERROR(ROUNDDOWN(ROUNDDOWN(ROUND(W5*VLOOKUP(AC5,【参考】数式用!$A$5:$N$27,14,FALSE),0)*T5,0)*AD107*0.5,0),"")</f>
        <v>1631250</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1993</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1982</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1997</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1934</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2002</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1934</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1935</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1935</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1936</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1998</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1954</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1994</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1995</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1987</v>
      </c>
      <c r="E97" s="213"/>
      <c r="F97" s="26">
        <v>6</v>
      </c>
      <c r="G97" s="94" t="s">
        <v>1980</v>
      </c>
      <c r="H97" s="26">
        <v>4</v>
      </c>
      <c r="I97" s="94" t="s">
        <v>1979</v>
      </c>
      <c r="J97" s="213" t="s">
        <v>1988</v>
      </c>
      <c r="K97" s="213"/>
      <c r="L97" s="213"/>
      <c r="M97" s="26">
        <v>7</v>
      </c>
      <c r="N97" s="94" t="s">
        <v>1980</v>
      </c>
      <c r="O97" s="26">
        <v>3</v>
      </c>
      <c r="P97" s="94" t="s">
        <v>1979</v>
      </c>
      <c r="Q97" s="95" t="s">
        <v>1985</v>
      </c>
      <c r="R97" s="95">
        <f>(M97*12+O97)-(F97*12+H97)+1</f>
        <v>12</v>
      </c>
      <c r="S97" s="214" t="s">
        <v>1984</v>
      </c>
      <c r="T97" s="214"/>
      <c r="U97" s="95" t="s">
        <v>1986</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1983</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1933</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1931</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1932</v>
      </c>
      <c r="C104" s="384"/>
      <c r="D104" s="385"/>
      <c r="E104" s="255">
        <f>IFERROR(ROUNDDOWN(ROUND(W5*I9,0)*T5,0)*W107,"")</f>
        <v>616500</v>
      </c>
      <c r="F104" s="255"/>
      <c r="G104" s="255"/>
      <c r="H104" s="255"/>
      <c r="I104" s="103" t="s">
        <v>1930</v>
      </c>
      <c r="J104" s="254">
        <f>IFERROR(ROUNDDOWN(ROUND(W5*M9,0)*T5,0)*W107,"")</f>
        <v>0</v>
      </c>
      <c r="K104" s="255"/>
      <c r="L104" s="255"/>
      <c r="M104" s="255"/>
      <c r="N104" s="103" t="s">
        <v>1930</v>
      </c>
      <c r="O104" s="254">
        <f>IFERROR(ROUNDDOWN(ROUND(W5*Q9,0)*T5,0)*W107,"")</f>
        <v>108000</v>
      </c>
      <c r="P104" s="255"/>
      <c r="Q104" s="255"/>
      <c r="R104" s="255"/>
      <c r="S104" s="104" t="s">
        <v>1930</v>
      </c>
      <c r="T104" s="272">
        <f>IFERROR(SUM(E104,J104,O104),"")</f>
        <v>724500</v>
      </c>
      <c r="U104" s="272"/>
      <c r="V104" s="272"/>
      <c r="W104" s="272"/>
      <c r="X104" s="105" t="s">
        <v>1930</v>
      </c>
      <c r="Y104" s="254">
        <f>IFERROR(IF(AM8=1,ROUNDDOWN(ROUND(W5*Y9,0)*T5,0)*AD107,IF(AM8=2,ROUNDDOWN(ROUND(W5*AC9,0)*T5,0)*AD107,"")),"")</f>
        <v>4095000</v>
      </c>
      <c r="Z104" s="255"/>
      <c r="AA104" s="255"/>
      <c r="AB104" s="255"/>
      <c r="AC104" s="255"/>
      <c r="AD104" s="255"/>
      <c r="AE104" s="106" t="s">
        <v>1930</v>
      </c>
    </row>
    <row r="105" spans="2:66">
      <c r="B105" s="386"/>
      <c r="C105" s="387"/>
      <c r="D105" s="388"/>
      <c r="E105" s="380" t="str">
        <f>IFERROR("("&amp;TEXT(E104/W107,"#,##0円")&amp;"/月)","")</f>
        <v>(308,250円/月)</v>
      </c>
      <c r="F105" s="381"/>
      <c r="G105" s="381"/>
      <c r="H105" s="381"/>
      <c r="I105" s="381"/>
      <c r="J105" s="381" t="str">
        <f>IFERROR("("&amp;TEXT(J104/W107,"#,##0円")&amp;"/月)","")</f>
        <v>(0円/月)</v>
      </c>
      <c r="K105" s="381"/>
      <c r="L105" s="381"/>
      <c r="M105" s="381"/>
      <c r="N105" s="381"/>
      <c r="O105" s="381" t="str">
        <f>IFERROR("("&amp;TEXT(O104/W107,"#,##0円")&amp;"/月)","")</f>
        <v>(54,000円/月)</v>
      </c>
      <c r="P105" s="381"/>
      <c r="Q105" s="381"/>
      <c r="R105" s="381"/>
      <c r="S105" s="381"/>
      <c r="T105" s="380" t="str">
        <f>IFERROR("("&amp;TEXT(T104/W107,"#,##0円")&amp;"/月)","")</f>
        <v>(362,250円/月)</v>
      </c>
      <c r="U105" s="381"/>
      <c r="V105" s="381"/>
      <c r="W105" s="381"/>
      <c r="X105" s="382"/>
      <c r="Y105" s="381" t="str">
        <f>IFERROR("("&amp;TEXT(Y104/AD107,"#,##0円")&amp;"/月)","")</f>
        <v>(409,500円/月)</v>
      </c>
      <c r="Z105" s="381"/>
      <c r="AA105" s="381"/>
      <c r="AB105" s="381"/>
      <c r="AC105" s="381"/>
      <c r="AD105" s="381"/>
      <c r="AE105" s="381"/>
    </row>
    <row r="106" spans="2:66" ht="6.95" customHeight="1"/>
    <row r="107" spans="2:66">
      <c r="W107" s="31">
        <f>IF(H97=4,2,IF(H97=5,1,""))</f>
        <v>2</v>
      </c>
      <c r="X107" s="31" t="s">
        <v>1999</v>
      </c>
      <c r="AD107" s="31">
        <f>IF(H97=4,R97-2,IF(H97=5,R97-1,R97))</f>
        <v>10</v>
      </c>
      <c r="AE107" s="31" t="s">
        <v>1999</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南さつま市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南さつま市</v>
      </c>
      <c r="H5" s="492"/>
      <c r="I5" s="492"/>
      <c r="J5" s="492"/>
      <c r="K5" s="492"/>
      <c r="L5" s="492"/>
      <c r="M5" s="492"/>
      <c r="N5" s="439" t="str">
        <f>IF('別紙様式7-1（計画書）'!N5="","",'別紙様式7-1（計画書）'!N5)</f>
        <v>鹿児島県</v>
      </c>
      <c r="O5" s="439"/>
      <c r="P5" s="439"/>
      <c r="Q5" s="439" t="str">
        <f>IF('別紙様式7-1（計画書）'!Q5="","",'別紙様式7-1（計画書）'!Q5)</f>
        <v>南さつま市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1939</v>
      </c>
      <c r="F7" s="473"/>
      <c r="G7" s="473"/>
      <c r="H7" s="473"/>
      <c r="I7" s="473"/>
      <c r="J7" s="473"/>
      <c r="K7" s="473"/>
      <c r="L7" s="473"/>
      <c r="M7" s="473"/>
      <c r="N7" s="473"/>
      <c r="O7" s="473"/>
      <c r="P7" s="473"/>
      <c r="Q7" s="473"/>
      <c r="R7" s="473"/>
      <c r="S7" s="473"/>
      <c r="T7" s="473"/>
      <c r="U7" s="473" t="s">
        <v>1940</v>
      </c>
      <c r="V7" s="473"/>
      <c r="W7" s="473"/>
      <c r="X7" s="473"/>
      <c r="Y7" s="473"/>
      <c r="Z7" s="473"/>
      <c r="AD7" s="36"/>
      <c r="AE7" s="36"/>
      <c r="AF7" s="36"/>
      <c r="AG7" s="36"/>
      <c r="AH7" s="36"/>
      <c r="AI7" s="36"/>
      <c r="AJ7" s="36"/>
      <c r="AK7" s="36"/>
      <c r="AL7" s="27"/>
    </row>
    <row r="8" spans="2:40" s="34" customFormat="1" ht="23.25" customHeight="1" thickBot="1">
      <c r="B8" s="477"/>
      <c r="C8" s="478"/>
      <c r="D8" s="479"/>
      <c r="E8" s="482" t="s">
        <v>1990</v>
      </c>
      <c r="F8" s="483"/>
      <c r="G8" s="483"/>
      <c r="H8" s="483"/>
      <c r="I8" s="483"/>
      <c r="J8" s="483"/>
      <c r="K8" s="483"/>
      <c r="L8" s="483"/>
      <c r="M8" s="483"/>
      <c r="N8" s="483"/>
      <c r="O8" s="483"/>
      <c r="P8" s="483"/>
      <c r="Q8" s="237"/>
      <c r="R8" s="237"/>
      <c r="S8" s="237"/>
      <c r="T8" s="237"/>
      <c r="U8" s="482" t="s">
        <v>1991</v>
      </c>
      <c r="V8" s="482"/>
      <c r="W8" s="482"/>
      <c r="X8" s="482"/>
      <c r="Y8" s="482"/>
      <c r="Z8" s="482"/>
      <c r="AM8" s="28"/>
      <c r="AN8" s="28"/>
    </row>
    <row r="9" spans="2:40" ht="16.5" customHeight="1" thickBot="1">
      <c r="B9" s="250" t="s">
        <v>1933</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1937</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1949</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1948</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1950</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1941</v>
      </c>
      <c r="C22" s="467" t="s">
        <v>1942</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1943</v>
      </c>
      <c r="AC22" s="493" t="str">
        <f>IF(U26="","",IF(U22="","",IF(U22&gt;=U26,"○","×")))</f>
        <v>○</v>
      </c>
    </row>
    <row r="23" spans="2:38" ht="15" customHeight="1" thickBot="1">
      <c r="B23" s="496"/>
      <c r="C23" s="497" t="s">
        <v>1944</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1952</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2019</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1945</v>
      </c>
      <c r="C26" s="503" t="s">
        <v>1946</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1943</v>
      </c>
      <c r="AC26" s="494"/>
    </row>
    <row r="27" spans="2:38" ht="15" customHeight="1" thickBot="1">
      <c r="B27" s="450"/>
      <c r="C27" s="452" t="s">
        <v>1947</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1953</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2020</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1989</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1938</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2002</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1938</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1938</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1938</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1936</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2018</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1955</v>
      </c>
      <c r="B1" s="5"/>
      <c r="C1" s="5"/>
      <c r="D1" s="5"/>
      <c r="E1" s="5"/>
      <c r="F1" s="5"/>
      <c r="G1" s="5"/>
      <c r="H1" s="5"/>
      <c r="I1" s="5"/>
    </row>
    <row r="2" spans="1:9" ht="7.5" customHeight="1">
      <c r="A2" s="10"/>
      <c r="B2" s="4"/>
      <c r="C2" s="4"/>
      <c r="D2" s="4"/>
      <c r="E2" s="4"/>
      <c r="F2" s="4"/>
      <c r="G2" s="4"/>
      <c r="H2" s="4"/>
      <c r="I2" s="4"/>
    </row>
    <row r="3" spans="1:9" ht="33.75" customHeight="1">
      <c r="A3" s="15" t="s">
        <v>2003</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1956</v>
      </c>
      <c r="E5" s="538"/>
      <c r="F5" s="22" t="s">
        <v>1957</v>
      </c>
      <c r="G5" s="22" t="s">
        <v>79</v>
      </c>
      <c r="H5" s="22" t="s">
        <v>1958</v>
      </c>
      <c r="I5" s="22" t="s">
        <v>1959</v>
      </c>
    </row>
    <row r="6" spans="1:9" ht="135.75" customHeight="1">
      <c r="A6" s="8" t="s">
        <v>76</v>
      </c>
      <c r="B6" s="21" t="s">
        <v>80</v>
      </c>
      <c r="C6" s="22" t="s">
        <v>1960</v>
      </c>
      <c r="D6" s="537" t="s">
        <v>1961</v>
      </c>
      <c r="E6" s="538"/>
      <c r="F6" s="22" t="s">
        <v>1962</v>
      </c>
      <c r="G6" s="22" t="s">
        <v>81</v>
      </c>
      <c r="H6" s="22" t="s">
        <v>1963</v>
      </c>
      <c r="I6" s="22" t="s">
        <v>1959</v>
      </c>
    </row>
    <row r="7" spans="1:9" ht="175.5" customHeight="1">
      <c r="A7" s="8" t="s">
        <v>82</v>
      </c>
      <c r="B7" s="21" t="s">
        <v>83</v>
      </c>
      <c r="C7" s="22" t="s">
        <v>1964</v>
      </c>
      <c r="D7" s="537" t="s">
        <v>1965</v>
      </c>
      <c r="E7" s="538"/>
      <c r="F7" s="22" t="s">
        <v>1966</v>
      </c>
      <c r="G7" s="22" t="s">
        <v>84</v>
      </c>
      <c r="H7" s="22" t="s">
        <v>1967</v>
      </c>
      <c r="I7" s="22" t="s">
        <v>1968</v>
      </c>
    </row>
    <row r="8" spans="1:9" ht="155.25" customHeight="1">
      <c r="A8" s="8" t="s">
        <v>85</v>
      </c>
      <c r="B8" s="20"/>
      <c r="C8" s="22" t="s">
        <v>1969</v>
      </c>
      <c r="D8" s="537" t="s">
        <v>1970</v>
      </c>
      <c r="E8" s="538"/>
      <c r="F8" s="22" t="s">
        <v>1971</v>
      </c>
      <c r="G8" s="22" t="s">
        <v>86</v>
      </c>
      <c r="H8" s="22" t="s">
        <v>1972</v>
      </c>
      <c r="I8" s="22" t="s">
        <v>1973</v>
      </c>
    </row>
    <row r="9" spans="1:9" ht="150.75" customHeight="1">
      <c r="A9" s="8" t="s">
        <v>87</v>
      </c>
      <c r="B9" s="20"/>
      <c r="C9" s="22" t="s">
        <v>88</v>
      </c>
      <c r="D9" s="537" t="s">
        <v>1974</v>
      </c>
      <c r="E9" s="538"/>
      <c r="F9" s="22" t="s">
        <v>1975</v>
      </c>
      <c r="G9" s="22" t="s">
        <v>89</v>
      </c>
      <c r="H9" s="22" t="s">
        <v>1976</v>
      </c>
      <c r="I9" s="22" t="s">
        <v>1977</v>
      </c>
    </row>
    <row r="10" spans="1:9" ht="78" customHeight="1">
      <c r="A10" s="534" t="s">
        <v>2016</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2000</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2017</v>
      </c>
      <c r="B15" s="4"/>
      <c r="C15" s="24"/>
      <c r="D15" s="24"/>
      <c r="E15" s="4"/>
      <c r="F15" s="4"/>
      <c r="G15" s="4"/>
      <c r="H15" s="4"/>
      <c r="I15" s="4"/>
    </row>
    <row r="16" spans="1:9" ht="27.75" customHeight="1">
      <c r="A16" s="13"/>
      <c r="B16" s="4"/>
      <c r="C16" s="12"/>
      <c r="D16" s="4"/>
      <c r="E16" s="4"/>
      <c r="F16" s="4"/>
      <c r="G16" s="4"/>
      <c r="H16" s="4"/>
      <c r="I16" s="4"/>
    </row>
    <row r="17" spans="1:9" ht="51" customHeight="1">
      <c r="A17" s="531" t="s">
        <v>2004</v>
      </c>
      <c r="B17" s="532"/>
      <c r="C17" s="16" t="s">
        <v>70</v>
      </c>
      <c r="D17" s="17" t="s">
        <v>2015</v>
      </c>
      <c r="E17" s="17" t="s">
        <v>2006</v>
      </c>
      <c r="F17" s="17" t="s">
        <v>2005</v>
      </c>
      <c r="G17" s="11"/>
      <c r="H17" s="11"/>
      <c r="I17" s="11"/>
    </row>
    <row r="18" spans="1:9" ht="115.5" customHeight="1">
      <c r="A18" s="533" t="s">
        <v>2007</v>
      </c>
      <c r="B18" s="532"/>
      <c r="C18" s="18" t="s">
        <v>1964</v>
      </c>
      <c r="D18" s="18" t="s">
        <v>1967</v>
      </c>
      <c r="E18" s="18" t="s">
        <v>2010</v>
      </c>
      <c r="F18" s="18" t="s">
        <v>2011</v>
      </c>
      <c r="G18" s="11"/>
      <c r="H18" s="11"/>
      <c r="I18" s="11"/>
    </row>
    <row r="19" spans="1:9" ht="93" customHeight="1">
      <c r="A19" s="533" t="s">
        <v>2008</v>
      </c>
      <c r="B19" s="532"/>
      <c r="C19" s="18" t="s">
        <v>1969</v>
      </c>
      <c r="D19" s="18" t="s">
        <v>1972</v>
      </c>
      <c r="E19" s="18" t="s">
        <v>2012</v>
      </c>
      <c r="F19" s="19" t="s">
        <v>2014</v>
      </c>
      <c r="G19" s="4"/>
      <c r="H19" s="4"/>
      <c r="I19" s="4"/>
    </row>
    <row r="20" spans="1:9" ht="95.25" customHeight="1">
      <c r="A20" s="533" t="s">
        <v>2009</v>
      </c>
      <c r="B20" s="532"/>
      <c r="C20" s="18" t="s">
        <v>88</v>
      </c>
      <c r="D20" s="18" t="s">
        <v>1976</v>
      </c>
      <c r="E20" s="18" t="s">
        <v>2013</v>
      </c>
      <c r="F20" s="19" t="s">
        <v>2014</v>
      </c>
      <c r="G20" s="4"/>
      <c r="H20" s="4"/>
      <c r="I20" s="4"/>
    </row>
    <row r="21" spans="1:9" ht="15.75" customHeight="1">
      <c r="A21" s="4"/>
      <c r="B21" s="4"/>
      <c r="C21" s="4"/>
      <c r="D21" s="4"/>
      <c r="E21" s="4"/>
      <c r="F21" s="4"/>
      <c r="G21" s="4"/>
      <c r="H21" s="4"/>
      <c r="I21" s="4"/>
    </row>
    <row r="22" spans="1:9" ht="97.5" customHeight="1">
      <c r="A22" s="527" t="s">
        <v>2016</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2000</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2021</v>
      </c>
      <c r="G1" s="123"/>
      <c r="H1" s="123"/>
      <c r="I1" s="123"/>
      <c r="J1" s="123"/>
      <c r="K1" s="123"/>
    </row>
    <row r="2" spans="1:11" ht="14.25" thickBot="1">
      <c r="A2" s="124" t="s">
        <v>109</v>
      </c>
      <c r="B2" s="123"/>
      <c r="C2" s="125" t="s">
        <v>110</v>
      </c>
      <c r="D2" s="126" t="s">
        <v>2085</v>
      </c>
      <c r="F2" s="196" t="s">
        <v>2022</v>
      </c>
      <c r="G2" s="198">
        <v>0.7</v>
      </c>
      <c r="H2" s="198">
        <v>0.55000000000000004</v>
      </c>
      <c r="I2" s="199">
        <v>0.45</v>
      </c>
      <c r="J2" s="125" t="s">
        <v>111</v>
      </c>
      <c r="K2" s="126" t="s">
        <v>112</v>
      </c>
    </row>
    <row r="3" spans="1:11">
      <c r="A3" s="127" t="s">
        <v>113</v>
      </c>
      <c r="B3" s="123"/>
      <c r="C3" s="128" t="s">
        <v>113</v>
      </c>
      <c r="D3" s="129" t="s">
        <v>114</v>
      </c>
      <c r="F3" s="128" t="s">
        <v>2023</v>
      </c>
      <c r="G3" s="200">
        <v>11.4</v>
      </c>
      <c r="H3" s="200">
        <v>11.1</v>
      </c>
      <c r="I3" s="201">
        <v>10.9</v>
      </c>
      <c r="J3" s="128" t="s">
        <v>115</v>
      </c>
      <c r="K3" s="202">
        <v>0.7</v>
      </c>
    </row>
    <row r="4" spans="1:11">
      <c r="A4" s="130" t="s">
        <v>116</v>
      </c>
      <c r="B4" s="123"/>
      <c r="C4" s="131" t="s">
        <v>113</v>
      </c>
      <c r="D4" s="132" t="s">
        <v>117</v>
      </c>
      <c r="F4" s="131" t="s">
        <v>2024</v>
      </c>
      <c r="G4" s="203">
        <v>11.4</v>
      </c>
      <c r="H4" s="203">
        <v>11.1</v>
      </c>
      <c r="I4" s="204">
        <v>10.9</v>
      </c>
      <c r="J4" s="131" t="s">
        <v>118</v>
      </c>
      <c r="K4" s="205">
        <v>0.7</v>
      </c>
    </row>
    <row r="5" spans="1:11">
      <c r="A5" s="130" t="s">
        <v>119</v>
      </c>
      <c r="B5" s="123"/>
      <c r="C5" s="131" t="s">
        <v>113</v>
      </c>
      <c r="D5" s="132" t="s">
        <v>120</v>
      </c>
      <c r="F5" s="131" t="s">
        <v>2025</v>
      </c>
      <c r="G5" s="203">
        <v>11.4</v>
      </c>
      <c r="H5" s="203">
        <v>11.1</v>
      </c>
      <c r="I5" s="204">
        <v>10.9</v>
      </c>
      <c r="J5" s="131" t="s">
        <v>121</v>
      </c>
      <c r="K5" s="205">
        <v>0.7</v>
      </c>
    </row>
    <row r="6" spans="1:11">
      <c r="A6" s="130" t="s">
        <v>122</v>
      </c>
      <c r="B6" s="123"/>
      <c r="C6" s="131" t="s">
        <v>113</v>
      </c>
      <c r="D6" s="132" t="s">
        <v>123</v>
      </c>
      <c r="F6" s="131" t="s">
        <v>2026</v>
      </c>
      <c r="G6" s="203">
        <v>11.4</v>
      </c>
      <c r="H6" s="203">
        <v>11.1</v>
      </c>
      <c r="I6" s="204">
        <v>10.9</v>
      </c>
      <c r="J6" s="131" t="s">
        <v>124</v>
      </c>
      <c r="K6" s="205">
        <v>0.7</v>
      </c>
    </row>
    <row r="7" spans="1:11">
      <c r="A7" s="130" t="s">
        <v>125</v>
      </c>
      <c r="B7" s="123"/>
      <c r="C7" s="131" t="s">
        <v>113</v>
      </c>
      <c r="D7" s="132" t="s">
        <v>126</v>
      </c>
      <c r="F7" s="131" t="s">
        <v>2027</v>
      </c>
      <c r="G7" s="203">
        <v>11.4</v>
      </c>
      <c r="H7" s="203">
        <v>11.1</v>
      </c>
      <c r="I7" s="204">
        <v>10.9</v>
      </c>
      <c r="J7" s="131" t="s">
        <v>127</v>
      </c>
      <c r="K7" s="205">
        <v>0.45</v>
      </c>
    </row>
    <row r="8" spans="1:11">
      <c r="A8" s="130" t="s">
        <v>128</v>
      </c>
      <c r="B8" s="123"/>
      <c r="C8" s="131" t="s">
        <v>113</v>
      </c>
      <c r="D8" s="132" t="s">
        <v>129</v>
      </c>
      <c r="F8" s="131" t="s">
        <v>2028</v>
      </c>
      <c r="G8" s="203">
        <v>11.4</v>
      </c>
      <c r="H8" s="203">
        <v>11.1</v>
      </c>
      <c r="I8" s="204">
        <v>10.9</v>
      </c>
      <c r="J8" s="131" t="s">
        <v>130</v>
      </c>
      <c r="K8" s="205">
        <v>0.45</v>
      </c>
    </row>
    <row r="9" spans="1:11">
      <c r="A9" s="130" t="s">
        <v>131</v>
      </c>
      <c r="B9" s="123"/>
      <c r="C9" s="131" t="s">
        <v>113</v>
      </c>
      <c r="D9" s="132" t="s">
        <v>132</v>
      </c>
      <c r="F9" s="131" t="s">
        <v>2029</v>
      </c>
      <c r="G9" s="203">
        <v>11.4</v>
      </c>
      <c r="H9" s="203">
        <v>11.1</v>
      </c>
      <c r="I9" s="204">
        <v>10.9</v>
      </c>
      <c r="J9" s="131" t="s">
        <v>133</v>
      </c>
      <c r="K9" s="205">
        <v>0.55000000000000004</v>
      </c>
    </row>
    <row r="10" spans="1:11">
      <c r="A10" s="130" t="s">
        <v>134</v>
      </c>
      <c r="B10" s="123"/>
      <c r="C10" s="131" t="s">
        <v>113</v>
      </c>
      <c r="D10" s="132" t="s">
        <v>135</v>
      </c>
      <c r="F10" s="131" t="s">
        <v>2030</v>
      </c>
      <c r="G10" s="203">
        <v>11.4</v>
      </c>
      <c r="H10" s="203">
        <v>11.1</v>
      </c>
      <c r="I10" s="204">
        <v>10.9</v>
      </c>
      <c r="J10" s="131" t="s">
        <v>136</v>
      </c>
      <c r="K10" s="205">
        <v>0.45</v>
      </c>
    </row>
    <row r="11" spans="1:11">
      <c r="A11" s="130" t="s">
        <v>137</v>
      </c>
      <c r="B11" s="123"/>
      <c r="C11" s="131" t="s">
        <v>113</v>
      </c>
      <c r="D11" s="132" t="s">
        <v>138</v>
      </c>
      <c r="F11" s="131" t="s">
        <v>2031</v>
      </c>
      <c r="G11" s="203">
        <v>11.4</v>
      </c>
      <c r="H11" s="203">
        <v>11.1</v>
      </c>
      <c r="I11" s="204">
        <v>10.9</v>
      </c>
      <c r="J11" s="131" t="s">
        <v>139</v>
      </c>
      <c r="K11" s="205">
        <v>0.45</v>
      </c>
    </row>
    <row r="12" spans="1:11">
      <c r="A12" s="130" t="s">
        <v>140</v>
      </c>
      <c r="B12" s="123"/>
      <c r="C12" s="131" t="s">
        <v>113</v>
      </c>
      <c r="D12" s="132" t="s">
        <v>141</v>
      </c>
      <c r="F12" s="131" t="s">
        <v>2032</v>
      </c>
      <c r="G12" s="203">
        <v>11.4</v>
      </c>
      <c r="H12" s="203">
        <v>11.1</v>
      </c>
      <c r="I12" s="204">
        <v>10.9</v>
      </c>
      <c r="J12" s="131" t="s">
        <v>142</v>
      </c>
      <c r="K12" s="205">
        <v>0.55000000000000004</v>
      </c>
    </row>
    <row r="13" spans="1:11">
      <c r="A13" s="130" t="s">
        <v>143</v>
      </c>
      <c r="B13" s="123"/>
      <c r="C13" s="131" t="s">
        <v>113</v>
      </c>
      <c r="D13" s="132" t="s">
        <v>144</v>
      </c>
      <c r="F13" s="131" t="s">
        <v>2033</v>
      </c>
      <c r="G13" s="203">
        <v>11.4</v>
      </c>
      <c r="H13" s="203">
        <v>11.1</v>
      </c>
      <c r="I13" s="204">
        <v>10.9</v>
      </c>
      <c r="J13" s="131" t="s">
        <v>145</v>
      </c>
      <c r="K13" s="205">
        <v>0.55000000000000004</v>
      </c>
    </row>
    <row r="14" spans="1:11">
      <c r="A14" s="130" t="s">
        <v>146</v>
      </c>
      <c r="B14" s="123"/>
      <c r="C14" s="131" t="s">
        <v>113</v>
      </c>
      <c r="D14" s="132" t="s">
        <v>147</v>
      </c>
      <c r="F14" s="131" t="s">
        <v>2034</v>
      </c>
      <c r="G14" s="203">
        <v>11.4</v>
      </c>
      <c r="H14" s="203">
        <v>11.1</v>
      </c>
      <c r="I14" s="204">
        <v>10.9</v>
      </c>
      <c r="J14" s="131" t="s">
        <v>148</v>
      </c>
      <c r="K14" s="205">
        <v>0.55000000000000004</v>
      </c>
    </row>
    <row r="15" spans="1:11">
      <c r="A15" s="130" t="s">
        <v>8</v>
      </c>
      <c r="B15" s="123"/>
      <c r="C15" s="131" t="s">
        <v>113</v>
      </c>
      <c r="D15" s="132" t="s">
        <v>149</v>
      </c>
      <c r="F15" s="131" t="s">
        <v>2035</v>
      </c>
      <c r="G15" s="203">
        <v>11.4</v>
      </c>
      <c r="H15" s="203">
        <v>11.1</v>
      </c>
      <c r="I15" s="204">
        <v>10.9</v>
      </c>
      <c r="J15" s="131" t="s">
        <v>150</v>
      </c>
      <c r="K15" s="205">
        <v>0.45</v>
      </c>
    </row>
    <row r="16" spans="1:11">
      <c r="A16" s="130" t="s">
        <v>151</v>
      </c>
      <c r="B16" s="123"/>
      <c r="C16" s="131" t="s">
        <v>113</v>
      </c>
      <c r="D16" s="132" t="s">
        <v>152</v>
      </c>
      <c r="F16" s="131" t="s">
        <v>2036</v>
      </c>
      <c r="G16" s="203">
        <v>11.4</v>
      </c>
      <c r="H16" s="203">
        <v>11.1</v>
      </c>
      <c r="I16" s="204">
        <v>10.9</v>
      </c>
      <c r="J16" s="131" t="s">
        <v>153</v>
      </c>
      <c r="K16" s="205">
        <v>0.45</v>
      </c>
    </row>
    <row r="17" spans="1:11">
      <c r="A17" s="130" t="s">
        <v>154</v>
      </c>
      <c r="B17" s="123"/>
      <c r="C17" s="131" t="s">
        <v>113</v>
      </c>
      <c r="D17" s="132" t="s">
        <v>155</v>
      </c>
      <c r="F17" s="131" t="s">
        <v>2037</v>
      </c>
      <c r="G17" s="203">
        <v>11.4</v>
      </c>
      <c r="H17" s="203">
        <v>11.1</v>
      </c>
      <c r="I17" s="204">
        <v>10.9</v>
      </c>
      <c r="J17" s="131" t="s">
        <v>156</v>
      </c>
      <c r="K17" s="205">
        <v>0.45</v>
      </c>
    </row>
    <row r="18" spans="1:11">
      <c r="A18" s="130" t="s">
        <v>157</v>
      </c>
      <c r="B18" s="123"/>
      <c r="C18" s="131" t="s">
        <v>113</v>
      </c>
      <c r="D18" s="132" t="s">
        <v>158</v>
      </c>
      <c r="F18" s="131" t="s">
        <v>2038</v>
      </c>
      <c r="G18" s="203">
        <v>11.4</v>
      </c>
      <c r="H18" s="203">
        <v>11.1</v>
      </c>
      <c r="I18" s="204">
        <v>10.9</v>
      </c>
      <c r="J18" s="131" t="s">
        <v>159</v>
      </c>
      <c r="K18" s="205">
        <v>0.55000000000000004</v>
      </c>
    </row>
    <row r="19" spans="1:11">
      <c r="A19" s="130" t="s">
        <v>160</v>
      </c>
      <c r="B19" s="123"/>
      <c r="C19" s="131" t="s">
        <v>113</v>
      </c>
      <c r="D19" s="132" t="s">
        <v>161</v>
      </c>
      <c r="F19" s="131" t="s">
        <v>2039</v>
      </c>
      <c r="G19" s="203">
        <v>11.4</v>
      </c>
      <c r="H19" s="203">
        <v>11.1</v>
      </c>
      <c r="I19" s="204">
        <v>10.9</v>
      </c>
      <c r="J19" s="131" t="s">
        <v>162</v>
      </c>
      <c r="K19" s="205">
        <v>0.45</v>
      </c>
    </row>
    <row r="20" spans="1:11">
      <c r="A20" s="130" t="s">
        <v>163</v>
      </c>
      <c r="B20" s="123"/>
      <c r="C20" s="131" t="s">
        <v>113</v>
      </c>
      <c r="D20" s="132" t="s">
        <v>164</v>
      </c>
      <c r="F20" s="131" t="s">
        <v>2040</v>
      </c>
      <c r="G20" s="203">
        <v>11.4</v>
      </c>
      <c r="H20" s="203">
        <v>11.1</v>
      </c>
      <c r="I20" s="204">
        <v>10.9</v>
      </c>
      <c r="J20" s="131" t="s">
        <v>165</v>
      </c>
      <c r="K20" s="205">
        <v>0.45</v>
      </c>
    </row>
    <row r="21" spans="1:11">
      <c r="A21" s="130" t="s">
        <v>166</v>
      </c>
      <c r="B21" s="123"/>
      <c r="C21" s="131" t="s">
        <v>113</v>
      </c>
      <c r="D21" s="132" t="s">
        <v>167</v>
      </c>
      <c r="F21" s="131" t="s">
        <v>2041</v>
      </c>
      <c r="G21" s="203">
        <v>11.4</v>
      </c>
      <c r="H21" s="203">
        <v>11.1</v>
      </c>
      <c r="I21" s="204">
        <v>10.9</v>
      </c>
      <c r="J21" s="131" t="s">
        <v>168</v>
      </c>
      <c r="K21" s="205">
        <v>0.45</v>
      </c>
    </row>
    <row r="22" spans="1:11">
      <c r="A22" s="130" t="s">
        <v>169</v>
      </c>
      <c r="B22" s="123"/>
      <c r="C22" s="131" t="s">
        <v>113</v>
      </c>
      <c r="D22" s="132" t="s">
        <v>170</v>
      </c>
      <c r="F22" s="131" t="s">
        <v>2042</v>
      </c>
      <c r="G22" s="203">
        <v>11.4</v>
      </c>
      <c r="H22" s="203">
        <v>11.1</v>
      </c>
      <c r="I22" s="204">
        <v>10.9</v>
      </c>
      <c r="J22" s="131" t="s">
        <v>171</v>
      </c>
      <c r="K22" s="205">
        <v>0.45</v>
      </c>
    </row>
    <row r="23" spans="1:11">
      <c r="A23" s="130" t="s">
        <v>172</v>
      </c>
      <c r="B23" s="123"/>
      <c r="C23" s="131" t="s">
        <v>113</v>
      </c>
      <c r="D23" s="132" t="s">
        <v>173</v>
      </c>
      <c r="F23" s="131" t="s">
        <v>2043</v>
      </c>
      <c r="G23" s="203">
        <v>11.4</v>
      </c>
      <c r="H23" s="203">
        <v>11.1</v>
      </c>
      <c r="I23" s="204">
        <v>10.9</v>
      </c>
      <c r="J23" s="131" t="s">
        <v>174</v>
      </c>
      <c r="K23" s="205">
        <v>0.45</v>
      </c>
    </row>
    <row r="24" spans="1:11" ht="14.25" thickBot="1">
      <c r="A24" s="130" t="s">
        <v>175</v>
      </c>
      <c r="B24" s="123"/>
      <c r="C24" s="131" t="s">
        <v>113</v>
      </c>
      <c r="D24" s="132" t="s">
        <v>176</v>
      </c>
      <c r="F24" s="131" t="s">
        <v>2044</v>
      </c>
      <c r="G24" s="203">
        <v>11.4</v>
      </c>
      <c r="H24" s="203">
        <v>11.1</v>
      </c>
      <c r="I24" s="204">
        <v>10.9</v>
      </c>
      <c r="J24" s="131" t="s">
        <v>177</v>
      </c>
      <c r="K24" s="205">
        <v>0.45</v>
      </c>
    </row>
    <row r="25" spans="1:11">
      <c r="A25" s="130" t="s">
        <v>178</v>
      </c>
      <c r="B25" s="123"/>
      <c r="C25" s="131" t="s">
        <v>113</v>
      </c>
      <c r="D25" s="132" t="s">
        <v>179</v>
      </c>
      <c r="F25" s="131" t="s">
        <v>2045</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2046</v>
      </c>
      <c r="G27" s="209">
        <v>11.12</v>
      </c>
      <c r="H27" s="209">
        <v>10.88</v>
      </c>
      <c r="I27" s="210">
        <v>10.72</v>
      </c>
      <c r="J27" s="123"/>
      <c r="K27" s="123"/>
    </row>
    <row r="28" spans="1:11">
      <c r="A28" s="130" t="s">
        <v>187</v>
      </c>
      <c r="B28" s="123"/>
      <c r="C28" s="131" t="s">
        <v>113</v>
      </c>
      <c r="D28" s="132" t="s">
        <v>188</v>
      </c>
      <c r="F28" s="131" t="s">
        <v>2047</v>
      </c>
      <c r="G28" s="206">
        <v>11.12</v>
      </c>
      <c r="H28" s="206">
        <v>10.88</v>
      </c>
      <c r="I28" s="132">
        <v>10.72</v>
      </c>
      <c r="J28" s="123"/>
      <c r="K28" s="123"/>
    </row>
    <row r="29" spans="1:11">
      <c r="A29" s="130" t="s">
        <v>189</v>
      </c>
      <c r="B29" s="123"/>
      <c r="C29" s="131" t="s">
        <v>113</v>
      </c>
      <c r="D29" s="132" t="s">
        <v>190</v>
      </c>
      <c r="F29" s="131" t="s">
        <v>2048</v>
      </c>
      <c r="G29" s="206">
        <v>11.12</v>
      </c>
      <c r="H29" s="206">
        <v>10.88</v>
      </c>
      <c r="I29" s="132">
        <v>10.72</v>
      </c>
      <c r="J29" s="123"/>
      <c r="K29" s="123"/>
    </row>
    <row r="30" spans="1:11">
      <c r="A30" s="130" t="s">
        <v>191</v>
      </c>
      <c r="B30" s="123"/>
      <c r="C30" s="131" t="s">
        <v>113</v>
      </c>
      <c r="D30" s="132" t="s">
        <v>192</v>
      </c>
      <c r="F30" s="131" t="s">
        <v>2049</v>
      </c>
      <c r="G30" s="206">
        <v>11.12</v>
      </c>
      <c r="H30" s="206">
        <v>10.88</v>
      </c>
      <c r="I30" s="132">
        <v>10.72</v>
      </c>
      <c r="J30" s="123"/>
      <c r="K30" s="123"/>
    </row>
    <row r="31" spans="1:11">
      <c r="A31" s="130" t="s">
        <v>193</v>
      </c>
      <c r="B31" s="123"/>
      <c r="C31" s="131" t="s">
        <v>113</v>
      </c>
      <c r="D31" s="132" t="s">
        <v>194</v>
      </c>
      <c r="F31" s="131" t="s">
        <v>2050</v>
      </c>
      <c r="G31" s="206">
        <v>11.12</v>
      </c>
      <c r="H31" s="206">
        <v>10.88</v>
      </c>
      <c r="I31" s="132">
        <v>10.72</v>
      </c>
      <c r="J31" s="123"/>
      <c r="K31" s="123"/>
    </row>
    <row r="32" spans="1:11">
      <c r="A32" s="130" t="s">
        <v>195</v>
      </c>
      <c r="B32" s="123"/>
      <c r="C32" s="131" t="s">
        <v>113</v>
      </c>
      <c r="D32" s="132" t="s">
        <v>196</v>
      </c>
      <c r="F32" s="131" t="s">
        <v>2051</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2091</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2052</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2092</v>
      </c>
      <c r="F46" s="131" t="s">
        <v>235</v>
      </c>
      <c r="G46" s="206">
        <v>11.05</v>
      </c>
      <c r="H46" s="206">
        <v>10.83</v>
      </c>
      <c r="I46" s="132">
        <v>10.68</v>
      </c>
      <c r="J46" s="123"/>
      <c r="K46" s="123"/>
    </row>
    <row r="47" spans="1:11">
      <c r="A47" s="130" t="s">
        <v>236</v>
      </c>
      <c r="B47" s="123"/>
      <c r="C47" s="131" t="s">
        <v>113</v>
      </c>
      <c r="D47" s="132" t="s">
        <v>237</v>
      </c>
      <c r="F47" s="131" t="s">
        <v>2053</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2054</v>
      </c>
      <c r="G64" s="206">
        <v>10.84</v>
      </c>
      <c r="H64" s="206">
        <v>10.66</v>
      </c>
      <c r="I64" s="132">
        <v>10.54</v>
      </c>
      <c r="J64" s="123"/>
      <c r="K64" s="123"/>
    </row>
    <row r="65" spans="1:11">
      <c r="A65" s="123"/>
      <c r="B65" s="123"/>
      <c r="C65" s="131" t="s">
        <v>113</v>
      </c>
      <c r="D65" s="132" t="s">
        <v>273</v>
      </c>
      <c r="F65" s="131" t="s">
        <v>2055</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2056</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2057</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2058</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2059</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2060</v>
      </c>
      <c r="G143" s="206">
        <v>10.7</v>
      </c>
      <c r="H143" s="206">
        <v>10.55</v>
      </c>
      <c r="I143" s="132">
        <v>10.45</v>
      </c>
      <c r="J143" s="123"/>
      <c r="K143" s="123"/>
    </row>
    <row r="144" spans="1:11">
      <c r="A144" s="123"/>
      <c r="B144" s="123"/>
      <c r="C144" s="131" t="s">
        <v>113</v>
      </c>
      <c r="D144" s="132" t="s">
        <v>425</v>
      </c>
      <c r="F144" s="131" t="s">
        <v>2061</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2062</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2063</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2093</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2064</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2086</v>
      </c>
      <c r="F182" s="131" t="s">
        <v>496</v>
      </c>
      <c r="G182" s="206">
        <v>10.42</v>
      </c>
      <c r="H182" s="206">
        <v>10.33</v>
      </c>
      <c r="I182" s="132">
        <v>10.27</v>
      </c>
      <c r="J182" s="123"/>
      <c r="K182" s="123"/>
    </row>
    <row r="183" spans="1:11">
      <c r="A183" s="123"/>
      <c r="B183" s="123"/>
      <c r="C183" s="131" t="s">
        <v>113</v>
      </c>
      <c r="D183" s="132" t="s">
        <v>2087</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2065</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2066</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2067</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2068</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2094</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2069</v>
      </c>
      <c r="G227" s="206">
        <v>10.42</v>
      </c>
      <c r="H227" s="206">
        <v>10.33</v>
      </c>
      <c r="I227" s="132">
        <v>10.27</v>
      </c>
      <c r="J227" s="123"/>
      <c r="K227" s="123"/>
    </row>
    <row r="228" spans="1:11">
      <c r="A228" s="123"/>
      <c r="B228" s="123"/>
      <c r="C228" s="131" t="s">
        <v>119</v>
      </c>
      <c r="D228" s="132" t="s">
        <v>580</v>
      </c>
      <c r="F228" s="131" t="s">
        <v>2070</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2088</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2095</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2089</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2071</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2072</v>
      </c>
      <c r="G312" s="206">
        <v>10.210000000000001</v>
      </c>
      <c r="H312" s="206">
        <v>10.17</v>
      </c>
      <c r="I312" s="132">
        <v>10.14</v>
      </c>
      <c r="J312" s="123"/>
      <c r="K312" s="123"/>
    </row>
    <row r="313" spans="1:11">
      <c r="A313" s="123"/>
      <c r="B313" s="123"/>
      <c r="C313" s="131" t="s">
        <v>125</v>
      </c>
      <c r="D313" s="132" t="s">
        <v>742</v>
      </c>
      <c r="F313" s="131" t="s">
        <v>2073</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2074</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2075</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2076</v>
      </c>
      <c r="G334" s="206">
        <v>10.210000000000001</v>
      </c>
      <c r="H334" s="206">
        <v>10.17</v>
      </c>
      <c r="I334" s="132">
        <v>10.14</v>
      </c>
      <c r="J334" s="123"/>
      <c r="K334" s="123"/>
    </row>
    <row r="335" spans="1:11">
      <c r="A335" s="123"/>
      <c r="B335" s="123"/>
      <c r="C335" s="131" t="s">
        <v>128</v>
      </c>
      <c r="D335" s="132" t="s">
        <v>782</v>
      </c>
      <c r="F335" s="131" t="s">
        <v>2077</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2096</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2078</v>
      </c>
      <c r="G343" s="206">
        <v>10.210000000000001</v>
      </c>
      <c r="H343" s="206">
        <v>10.17</v>
      </c>
      <c r="I343" s="132">
        <v>10.14</v>
      </c>
      <c r="J343" s="123"/>
      <c r="K343" s="123"/>
    </row>
    <row r="344" spans="1:11">
      <c r="A344" s="123"/>
      <c r="B344" s="123"/>
      <c r="C344" s="131" t="s">
        <v>128</v>
      </c>
      <c r="D344" s="132" t="s">
        <v>797</v>
      </c>
      <c r="F344" s="131" t="s">
        <v>2097</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2098</v>
      </c>
      <c r="F349" s="131" t="s">
        <v>806</v>
      </c>
      <c r="G349" s="206">
        <v>10.210000000000001</v>
      </c>
      <c r="H349" s="206">
        <v>10.17</v>
      </c>
      <c r="I349" s="132">
        <v>10.14</v>
      </c>
      <c r="J349" s="123"/>
      <c r="K349" s="123"/>
    </row>
    <row r="350" spans="1:11">
      <c r="A350" s="123"/>
      <c r="B350" s="123"/>
      <c r="C350" s="131" t="s">
        <v>128</v>
      </c>
      <c r="D350" s="132" t="s">
        <v>807</v>
      </c>
      <c r="F350" s="131" t="s">
        <v>2079</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2099</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2100</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2080</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2101</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2081</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2082</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2102</v>
      </c>
      <c r="G407" s="206">
        <v>10.210000000000001</v>
      </c>
      <c r="H407" s="206">
        <v>10.17</v>
      </c>
      <c r="I407" s="132">
        <v>10.14</v>
      </c>
      <c r="J407" s="123"/>
      <c r="K407" s="123"/>
    </row>
    <row r="408" spans="1:11">
      <c r="A408" s="123"/>
      <c r="B408" s="123"/>
      <c r="C408" s="131" t="s">
        <v>131</v>
      </c>
      <c r="D408" s="132" t="s">
        <v>913</v>
      </c>
      <c r="F408" s="131" t="s">
        <v>2083</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2103</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2084</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2064</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2075</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2091</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2104</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2105</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2106</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2100</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2101</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2107</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2095</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2108</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2103</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2109</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2110</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2111</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2090</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A86D4B-B4A4-49CE-B09E-6AB96B29B7B7}">
  <ds:schemaRefs>
    <ds:schemaRef ds:uri="e60fd174-b192-4fdb-8980-a9c623028ceb"/>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63dbbe5-076b-4606-a03b-9598f5f2f35a"/>
    <ds:schemaRef ds:uri="http://www.w3.org/XML/1998/namespace"/>
  </ds:schemaRefs>
</ds:datastoreItem>
</file>

<file path=customXml/itemProps3.xml><?xml version="1.0" encoding="utf-8"?>
<ds:datastoreItem xmlns:ds="http://schemas.openxmlformats.org/officeDocument/2006/customXml" ds:itemID="{18067BF8-F5DB-4888-A37D-633580807B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2025-03-24T08:28:26Z</cp:lastPrinted>
  <dcterms:created xsi:type="dcterms:W3CDTF">2015-06-05T18:19:34Z</dcterms:created>
  <dcterms:modified xsi:type="dcterms:W3CDTF">2025-03-24T09:36:35Z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