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6002\Desktop\20240419_「週休２日」試行工事について\"/>
    </mc:Choice>
  </mc:AlternateContent>
  <bookViews>
    <workbookView xWindow="0" yWindow="0" windowWidth="21600" windowHeight="9510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/>
</workbook>
</file>

<file path=xl/calcChain.xml><?xml version="1.0" encoding="utf-8"?>
<calcChain xmlns="http://schemas.openxmlformats.org/spreadsheetml/2006/main">
  <c r="AG87" i="7" l="1"/>
  <c r="AG78" i="7"/>
  <c r="AG69" i="7"/>
  <c r="AG60" i="7"/>
  <c r="AG51" i="7"/>
  <c r="AG42" i="7"/>
  <c r="AG33" i="7"/>
  <c r="AG24" i="7"/>
  <c r="AG15" i="7"/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3" i="10"/>
  <c r="AG11" i="10"/>
  <c r="AG9" i="10"/>
  <c r="C8" i="10"/>
  <c r="C9" i="10" s="1"/>
  <c r="P5" i="10"/>
  <c r="W4" i="10" l="1"/>
  <c r="W3" i="10"/>
  <c r="D8" i="10"/>
  <c r="D9" i="10" l="1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4" i="10"/>
  <c r="AG15" i="10" s="1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I3" i="10" l="1"/>
  <c r="AG3" i="10" s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<sst xmlns="http://schemas.openxmlformats.org/spreadsheetml/2006/main" count="420" uniqueCount="32">
  <si>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</si>
  <si>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</si>
  <si>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</si>
  <si>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</si>
  <si>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</si>
  <si>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</si>
  <si>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</si>
  <si>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</si>
  <si>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</si>
  <si>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</si>
  <si>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</si>
  <si>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</si>
  <si>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</si>
  <si>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</si>
  <si>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</si>
  <si>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</si>
  <si>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</si>
  <si>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</si>
  <si>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</si>
  <si>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</si>
  <si>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</si>
  <si>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</si>
  <si>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</si>
  <si>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</si>
  <si>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</si>
  <si>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</si>
  <si>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</si>
  <si>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</t>
    <rPh sb="0" eb="1">
      <t>ヤス</t>
    </rPh>
    <phoneticPr fontId="2"/>
  </si>
  <si>
    <t>雨</t>
    <rPh sb="0" eb="1">
      <t>アメ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</si>
  <si>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</si>
  <si>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月単位達成</t>
    <rPh sb="0" eb="3">
      <t>ツキタンイ</t>
    </rPh>
    <rPh sb="3" eb="5">
      <t>タッセイ</t>
    </rPh>
    <phoneticPr fontId="2"/>
  </si>
  <si>
    <t>※西暦入力</t>
    <rPh sb="1" eb="3">
      <t>セイレキ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</si>
</sst>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24601" y="12515850"/>
          <a:ext cx="2571750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22</xdr:col>
      <xdr:colOff>85725</xdr:colOff>
      <xdr:row>7</xdr:row>
      <xdr:rowOff>104775</xdr:rowOff>
    </xdr:from>
    <xdr:to>
      <xdr:col>30</xdr:col>
      <xdr:colOff>47626</xdr:colOff>
      <xdr:row>12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9875" y="1371600"/>
          <a:ext cx="22479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85725</xdr:colOff>
      <xdr:row>81</xdr:row>
      <xdr:rowOff>38100</xdr:rowOff>
    </xdr:from>
    <xdr:to>
      <xdr:col>30</xdr:col>
      <xdr:colOff>142876</xdr:colOff>
      <xdr:row>90</xdr:row>
      <xdr:rowOff>114300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302375" y="13677900"/>
          <a:ext cx="1879601" cy="15811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G4" sqref="G4:J4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26</v>
      </c>
      <c r="M1" s="55"/>
      <c r="AG1" s="15"/>
    </row>
    <row r="2" spans="2:35" ht="13.5" customHeight="1" x14ac:dyDescent="0.15">
      <c r="Q2" s="2"/>
      <c r="S2" s="51"/>
      <c r="T2" s="52"/>
      <c r="U2" s="105" t="s">
        <v>2</v>
      </c>
      <c r="V2" s="106"/>
      <c r="W2" s="105" t="s">
        <v>11</v>
      </c>
      <c r="X2" s="106"/>
      <c r="Y2" s="107" t="s">
        <v>17</v>
      </c>
      <c r="Z2" s="108"/>
      <c r="AB2" s="109" t="s">
        <v>18</v>
      </c>
      <c r="AC2" s="107"/>
      <c r="AD2" s="107"/>
      <c r="AE2" s="107"/>
      <c r="AF2" s="107"/>
      <c r="AG2" s="59" t="s">
        <v>19</v>
      </c>
    </row>
    <row r="3" spans="2:35" ht="13.5" customHeight="1" thickBot="1" x14ac:dyDescent="0.2">
      <c r="B3" s="94" t="s">
        <v>3</v>
      </c>
      <c r="C3" s="94"/>
      <c r="D3" s="94"/>
      <c r="E3" s="94"/>
      <c r="F3" s="1" t="s">
        <v>14</v>
      </c>
      <c r="G3" s="54"/>
      <c r="H3" s="54"/>
      <c r="I3" s="54"/>
      <c r="J3" s="54"/>
      <c r="K3" s="54"/>
      <c r="L3" s="54"/>
      <c r="M3" s="54"/>
      <c r="N3" s="54"/>
      <c r="O3" s="54"/>
      <c r="P3" s="54"/>
      <c r="R3" s="2"/>
      <c r="S3" s="110" t="s">
        <v>0</v>
      </c>
      <c r="T3" s="111"/>
      <c r="U3" s="112">
        <f>+AG10+AG19+AG28+AG37+AG46+AG55+AG64+AG73+AG82</f>
        <v>252</v>
      </c>
      <c r="V3" s="113"/>
      <c r="W3" s="114">
        <f>+AG11+AG20+AG29+AG38+AG47+AG56+AG65+AG74+AG83</f>
        <v>0</v>
      </c>
      <c r="X3" s="111"/>
      <c r="Y3" s="115">
        <f>+W3/U3</f>
        <v>0</v>
      </c>
      <c r="Z3" s="116"/>
      <c r="AB3" s="117" t="s">
        <v>29</v>
      </c>
      <c r="AC3" s="118"/>
      <c r="AD3" s="118"/>
      <c r="AE3" s="118"/>
      <c r="AF3" s="118"/>
      <c r="AG3" s="53">
        <f>+AI3-W4</f>
        <v>72</v>
      </c>
      <c r="AI3" s="50">
        <f>ROUNDUP(+U4*0.285,0)</f>
        <v>72</v>
      </c>
    </row>
    <row r="4" spans="2:35" ht="13.5" customHeight="1" thickBot="1" x14ac:dyDescent="0.2">
      <c r="B4" s="94" t="s">
        <v>13</v>
      </c>
      <c r="C4" s="94"/>
      <c r="D4" s="94"/>
      <c r="E4" s="94"/>
      <c r="F4" s="1" t="s">
        <v>14</v>
      </c>
      <c r="G4" s="95" t="s">
        <v>31</v>
      </c>
      <c r="H4" s="96"/>
      <c r="I4" s="96"/>
      <c r="J4" s="97"/>
      <c r="R4" s="2"/>
      <c r="S4" s="98" t="s">
        <v>7</v>
      </c>
      <c r="T4" s="99"/>
      <c r="U4" s="100">
        <f>+U3</f>
        <v>252</v>
      </c>
      <c r="V4" s="101"/>
      <c r="W4" s="102">
        <f>+AG13+AG22+AG31+AG40+AG49+AG58+AG67+AG76+AG85</f>
        <v>0</v>
      </c>
      <c r="X4" s="99"/>
      <c r="Y4" s="103">
        <f>+W4/U4</f>
        <v>0</v>
      </c>
      <c r="Z4" s="104"/>
      <c r="AB4" s="89"/>
      <c r="AC4" s="89"/>
      <c r="AD4" s="89"/>
      <c r="AE4" s="89"/>
      <c r="AF4" s="89"/>
      <c r="AG4" s="60"/>
      <c r="AI4" s="50"/>
    </row>
    <row r="5" spans="2:35" ht="13.5" customHeight="1" x14ac:dyDescent="0.15">
      <c r="B5" s="90" t="s">
        <v>22</v>
      </c>
      <c r="C5" s="90"/>
      <c r="D5" s="90"/>
      <c r="E5" s="90"/>
      <c r="F5" s="1" t="s">
        <v>14</v>
      </c>
      <c r="G5" s="91"/>
      <c r="H5" s="91"/>
      <c r="I5" s="91"/>
      <c r="J5" s="91"/>
      <c r="L5" s="92" t="s">
        <v>1</v>
      </c>
      <c r="M5" s="92"/>
      <c r="N5" s="92"/>
      <c r="O5" s="1" t="s">
        <v>14</v>
      </c>
      <c r="P5" s="93" t="e">
        <f>+G5-G4+1</f>
        <v>#VALUE!</v>
      </c>
      <c r="Q5" s="93"/>
      <c r="R5" s="93"/>
      <c r="AA5" s="16"/>
      <c r="AB5" s="89"/>
      <c r="AC5" s="89"/>
      <c r="AD5" s="89"/>
      <c r="AE5" s="89"/>
      <c r="AF5" s="89"/>
      <c r="AG5" s="60"/>
      <c r="AI5" s="50"/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12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75">
        <v>1</v>
      </c>
      <c r="AG8" s="76"/>
    </row>
    <row r="9" spans="2:35" x14ac:dyDescent="0.15">
      <c r="B9" s="5" t="s">
        <v>5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E9" s="7"/>
      <c r="AF9" s="58" t="s">
        <v>25</v>
      </c>
      <c r="AG9" s="59">
        <f>+COUNTA(C13:AD13)</f>
        <v>0</v>
      </c>
    </row>
    <row r="10" spans="2:35" ht="13.5" customHeight="1" x14ac:dyDescent="0.15">
      <c r="B10" s="77" t="s">
        <v>9</v>
      </c>
      <c r="C10" s="8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6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78"/>
      <c r="C11" s="8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7"/>
      <c r="AE11" s="7"/>
      <c r="AF11" s="9" t="s">
        <v>6</v>
      </c>
      <c r="AG11" s="6">
        <f>+COUNTA(C14:AD14)</f>
        <v>0</v>
      </c>
    </row>
    <row r="12" spans="2:35" ht="13.5" customHeight="1" x14ac:dyDescent="0.15">
      <c r="B12" s="79"/>
      <c r="C12" s="8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8"/>
      <c r="AE12" s="7"/>
      <c r="AF12" s="9" t="s">
        <v>10</v>
      </c>
      <c r="AG12" s="10">
        <f>+AG11/AG10</f>
        <v>0</v>
      </c>
    </row>
    <row r="13" spans="2:35" x14ac:dyDescent="0.15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0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7"/>
      <c r="AF14" s="61" t="s">
        <v>4</v>
      </c>
      <c r="AG14" s="62">
        <f>+AG13/AG10</f>
        <v>0</v>
      </c>
    </row>
    <row r="15" spans="2:35" x14ac:dyDescent="0.15">
      <c r="B15" s="11" t="s">
        <v>7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E15" s="7"/>
      <c r="AF15" s="12" t="s">
        <v>30</v>
      </c>
      <c r="AG15" s="13" t="str">
        <f>IF(AG14&gt;=0.285,"OK","NG")</f>
        <v>NG</v>
      </c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12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75">
        <f>+AF8+1</f>
        <v>2</v>
      </c>
      <c r="AG17" s="76"/>
    </row>
    <row r="18" spans="2:33" x14ac:dyDescent="0.15">
      <c r="B18" s="19" t="s">
        <v>5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E18" s="7"/>
      <c r="AF18" s="58" t="s">
        <v>24</v>
      </c>
      <c r="AG18" s="59">
        <f>+COUNTA(C22:AD22)</f>
        <v>0</v>
      </c>
    </row>
    <row r="19" spans="2:33" ht="13.5" customHeight="1" x14ac:dyDescent="0.15">
      <c r="B19" s="83" t="s">
        <v>9</v>
      </c>
      <c r="C19" s="8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2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4"/>
      <c r="C20" s="8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3"/>
      <c r="AE20" s="7"/>
      <c r="AF20" s="9" t="s">
        <v>6</v>
      </c>
      <c r="AG20" s="6">
        <f>+COUNTA(C23:AD23)</f>
        <v>0</v>
      </c>
    </row>
    <row r="21" spans="2:33" ht="13.5" customHeight="1" x14ac:dyDescent="0.15">
      <c r="B21" s="85"/>
      <c r="C21" s="8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4"/>
      <c r="AE21" s="7"/>
      <c r="AF21" s="9" t="s">
        <v>10</v>
      </c>
      <c r="AG21" s="10">
        <f>+AG20/AG19</f>
        <v>0</v>
      </c>
    </row>
    <row r="22" spans="2:33" x14ac:dyDescent="0.15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0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E23" s="7"/>
      <c r="AF23" s="61" t="s">
        <v>4</v>
      </c>
      <c r="AG23" s="62">
        <f>+AG22/AG19</f>
        <v>0</v>
      </c>
    </row>
    <row r="24" spans="2:33" x14ac:dyDescent="0.15">
      <c r="B24" s="20" t="s">
        <v>7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E24" s="7"/>
      <c r="AF24" s="12" t="s">
        <v>30</v>
      </c>
      <c r="AG24" s="13" t="str">
        <f>IF(AG23&gt;=0.285,"OK","NG")</f>
        <v>NG</v>
      </c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12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75">
        <f>+AF17+1</f>
        <v>3</v>
      </c>
      <c r="AG26" s="76"/>
    </row>
    <row r="27" spans="2:33" x14ac:dyDescent="0.15">
      <c r="B27" s="5" t="s">
        <v>5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E27" s="7"/>
      <c r="AF27" s="58" t="s">
        <v>24</v>
      </c>
      <c r="AG27" s="59">
        <f>+COUNTA(C31:AD31)</f>
        <v>0</v>
      </c>
    </row>
    <row r="28" spans="2:33" ht="13.5" customHeight="1" x14ac:dyDescent="0.15">
      <c r="B28" s="77" t="s">
        <v>9</v>
      </c>
      <c r="C28" s="8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6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8"/>
      <c r="C29" s="8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7"/>
      <c r="AE29" s="7"/>
      <c r="AF29" s="9" t="s">
        <v>6</v>
      </c>
      <c r="AG29" s="6">
        <f>+COUNTA(C32:AD32)</f>
        <v>0</v>
      </c>
    </row>
    <row r="30" spans="2:33" ht="13.5" customHeight="1" x14ac:dyDescent="0.15">
      <c r="B30" s="79"/>
      <c r="C30" s="8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/>
      <c r="AE30" s="7"/>
      <c r="AF30" s="9" t="s">
        <v>10</v>
      </c>
      <c r="AG30" s="10">
        <f>+AG29/AG28</f>
        <v>0</v>
      </c>
    </row>
    <row r="31" spans="2:33" x14ac:dyDescent="0.15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11</v>
      </c>
      <c r="AG31" s="6">
        <f>+COUNTA(C33:AD33)</f>
        <v>0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7"/>
      <c r="AF32" s="61" t="s">
        <v>4</v>
      </c>
      <c r="AG32" s="62">
        <f>+AG31/AG28</f>
        <v>0</v>
      </c>
    </row>
    <row r="33" spans="2:33" x14ac:dyDescent="0.15">
      <c r="B33" s="11" t="s">
        <v>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7"/>
      <c r="AF33" s="12" t="s">
        <v>30</v>
      </c>
      <c r="AG33" s="13" t="str">
        <f>IF(AG32&gt;=0.285,"OK","NG")</f>
        <v>NG</v>
      </c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12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75">
        <f>+AF26+1</f>
        <v>4</v>
      </c>
      <c r="AG35" s="76"/>
    </row>
    <row r="36" spans="2:33" x14ac:dyDescent="0.15">
      <c r="B36" s="19" t="s">
        <v>5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E36" s="7"/>
      <c r="AF36" s="58" t="s">
        <v>24</v>
      </c>
      <c r="AG36" s="59">
        <f>+COUNTA(C40:AD40)</f>
        <v>0</v>
      </c>
    </row>
    <row r="37" spans="2:33" ht="13.5" customHeight="1" x14ac:dyDescent="0.15">
      <c r="B37" s="83" t="s">
        <v>9</v>
      </c>
      <c r="C37" s="8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2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4"/>
      <c r="C38" s="8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3"/>
      <c r="AE38" s="7"/>
      <c r="AF38" s="9" t="s">
        <v>6</v>
      </c>
      <c r="AG38" s="6">
        <f>+COUNTA(C41:AD41)</f>
        <v>0</v>
      </c>
    </row>
    <row r="39" spans="2:33" ht="13.5" customHeight="1" x14ac:dyDescent="0.15">
      <c r="B39" s="85"/>
      <c r="C39" s="8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4"/>
      <c r="AE39" s="7"/>
      <c r="AF39" s="9" t="s">
        <v>10</v>
      </c>
      <c r="AG39" s="10">
        <f>+AG38/AG37</f>
        <v>0</v>
      </c>
    </row>
    <row r="40" spans="2:33" x14ac:dyDescent="0.15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0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E41" s="7"/>
      <c r="AF41" s="61" t="s">
        <v>4</v>
      </c>
      <c r="AG41" s="62">
        <f>+AG40/AG37</f>
        <v>0</v>
      </c>
    </row>
    <row r="42" spans="2:33" x14ac:dyDescent="0.15">
      <c r="B42" s="20" t="s">
        <v>7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E42" s="7"/>
      <c r="AF42" s="12" t="s">
        <v>30</v>
      </c>
      <c r="AG42" s="13" t="str">
        <f>IF(AG41&gt;=0.285,"OK","NG")</f>
        <v>NG</v>
      </c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12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75">
        <f>+AF35+1</f>
        <v>5</v>
      </c>
      <c r="AG44" s="76"/>
    </row>
    <row r="45" spans="2:33" x14ac:dyDescent="0.15">
      <c r="B45" s="5" t="s">
        <v>5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E45" s="7"/>
      <c r="AF45" s="58" t="s">
        <v>24</v>
      </c>
      <c r="AG45" s="59">
        <f>+COUNTA(C49:AD49)</f>
        <v>0</v>
      </c>
    </row>
    <row r="46" spans="2:33" ht="13.5" customHeight="1" x14ac:dyDescent="0.15">
      <c r="B46" s="77" t="s">
        <v>9</v>
      </c>
      <c r="C46" s="8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6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8"/>
      <c r="C47" s="8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7"/>
      <c r="AE47" s="7"/>
      <c r="AF47" s="9" t="s">
        <v>6</v>
      </c>
      <c r="AG47" s="6">
        <f>+COUNTA(C50:AD50)</f>
        <v>0</v>
      </c>
    </row>
    <row r="48" spans="2:33" ht="13.5" customHeight="1" x14ac:dyDescent="0.15">
      <c r="B48" s="79"/>
      <c r="C48" s="82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8"/>
      <c r="AE48" s="7"/>
      <c r="AF48" s="9" t="s">
        <v>10</v>
      </c>
      <c r="AG48" s="10">
        <f>+AG47/AG46</f>
        <v>0</v>
      </c>
    </row>
    <row r="49" spans="2:33" x14ac:dyDescent="0.15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0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7"/>
      <c r="AF50" s="61" t="s">
        <v>4</v>
      </c>
      <c r="AG50" s="62">
        <f>+AG49/AG46</f>
        <v>0</v>
      </c>
    </row>
    <row r="51" spans="2:33" x14ac:dyDescent="0.15">
      <c r="B51" s="11" t="s">
        <v>7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E51" s="7"/>
      <c r="AF51" s="12" t="s">
        <v>30</v>
      </c>
      <c r="AG51" s="13" t="str">
        <f>IF(AG50&gt;=0.285,"OK","NG")</f>
        <v>NG</v>
      </c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12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75">
        <f>+AF44+1</f>
        <v>6</v>
      </c>
      <c r="AG53" s="76"/>
    </row>
    <row r="54" spans="2:33" x14ac:dyDescent="0.15">
      <c r="B54" s="19" t="s">
        <v>5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E54" s="7"/>
      <c r="AF54" s="58" t="s">
        <v>24</v>
      </c>
      <c r="AG54" s="59">
        <f>+COUNTA(C58:AD58)</f>
        <v>0</v>
      </c>
    </row>
    <row r="55" spans="2:33" ht="13.5" customHeight="1" x14ac:dyDescent="0.15">
      <c r="B55" s="83" t="s">
        <v>9</v>
      </c>
      <c r="C55" s="86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2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4"/>
      <c r="C56" s="8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3"/>
      <c r="AE56" s="7"/>
      <c r="AF56" s="9" t="s">
        <v>6</v>
      </c>
      <c r="AG56" s="6">
        <f>+COUNTA(C59:AD59)</f>
        <v>0</v>
      </c>
    </row>
    <row r="57" spans="2:33" ht="13.5" customHeight="1" x14ac:dyDescent="0.15">
      <c r="B57" s="85"/>
      <c r="C57" s="88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4"/>
      <c r="AE57" s="7"/>
      <c r="AF57" s="9" t="s">
        <v>10</v>
      </c>
      <c r="AG57" s="10">
        <f>+AG56/AG55</f>
        <v>0</v>
      </c>
    </row>
    <row r="58" spans="2:33" x14ac:dyDescent="0.15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0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E59" s="7"/>
      <c r="AF59" s="61" t="s">
        <v>4</v>
      </c>
      <c r="AG59" s="62">
        <f>+AG58/AG55</f>
        <v>0</v>
      </c>
    </row>
    <row r="60" spans="2:33" x14ac:dyDescent="0.15">
      <c r="B60" s="20" t="s">
        <v>7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E60" s="7"/>
      <c r="AF60" s="12" t="s">
        <v>30</v>
      </c>
      <c r="AG60" s="13" t="str">
        <f>IF(AG59&gt;=0.285,"OK","NG")</f>
        <v>NG</v>
      </c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12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75">
        <f>+AF53+1</f>
        <v>7</v>
      </c>
      <c r="AG62" s="76"/>
    </row>
    <row r="63" spans="2:33" x14ac:dyDescent="0.15">
      <c r="B63" s="5" t="s">
        <v>5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E63" s="7"/>
      <c r="AF63" s="58" t="s">
        <v>24</v>
      </c>
      <c r="AG63" s="59">
        <f>+COUNTA(C67:AD67)</f>
        <v>0</v>
      </c>
    </row>
    <row r="64" spans="2:33" ht="13.5" customHeight="1" x14ac:dyDescent="0.15">
      <c r="B64" s="77" t="s">
        <v>9</v>
      </c>
      <c r="C64" s="8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6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8"/>
      <c r="C65" s="8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7"/>
      <c r="AE65" s="7"/>
      <c r="AF65" s="9" t="s">
        <v>6</v>
      </c>
      <c r="AG65" s="6">
        <f>+COUNTA(C68:AD68)</f>
        <v>0</v>
      </c>
    </row>
    <row r="66" spans="2:33" ht="13.5" customHeight="1" x14ac:dyDescent="0.15">
      <c r="B66" s="79"/>
      <c r="C66" s="82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8"/>
      <c r="AE66" s="7"/>
      <c r="AF66" s="9" t="s">
        <v>10</v>
      </c>
      <c r="AG66" s="10">
        <f>+AG65/AG64</f>
        <v>0</v>
      </c>
    </row>
    <row r="67" spans="2:33" x14ac:dyDescent="0.15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0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7"/>
      <c r="AF68" s="61" t="s">
        <v>4</v>
      </c>
      <c r="AG68" s="62">
        <f>+AG67/AG64</f>
        <v>0</v>
      </c>
    </row>
    <row r="69" spans="2:33" x14ac:dyDescent="0.15">
      <c r="B69" s="11" t="s">
        <v>7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E69" s="7"/>
      <c r="AF69" s="12" t="s">
        <v>30</v>
      </c>
      <c r="AG69" s="13" t="str">
        <f>IF(AG68&gt;=0.285,"OK","NG")</f>
        <v>NG</v>
      </c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12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75">
        <f>+AF62+1</f>
        <v>8</v>
      </c>
      <c r="AG71" s="76"/>
    </row>
    <row r="72" spans="2:33" x14ac:dyDescent="0.15">
      <c r="B72" s="19" t="s">
        <v>5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E72" s="7"/>
      <c r="AF72" s="58" t="s">
        <v>24</v>
      </c>
      <c r="AG72" s="59">
        <f>+COUNTA(C76:AD76)</f>
        <v>0</v>
      </c>
    </row>
    <row r="73" spans="2:33" ht="13.5" customHeight="1" x14ac:dyDescent="0.15">
      <c r="B73" s="83" t="s">
        <v>9</v>
      </c>
      <c r="C73" s="86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72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4"/>
      <c r="C74" s="87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3"/>
      <c r="AE74" s="7"/>
      <c r="AF74" s="9" t="s">
        <v>6</v>
      </c>
      <c r="AG74" s="6">
        <f>+COUNTA(C77:AD77)</f>
        <v>0</v>
      </c>
    </row>
    <row r="75" spans="2:33" ht="13.5" customHeight="1" x14ac:dyDescent="0.15">
      <c r="B75" s="85"/>
      <c r="C75" s="88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4"/>
      <c r="AE75" s="7"/>
      <c r="AF75" s="9" t="s">
        <v>10</v>
      </c>
      <c r="AG75" s="10">
        <f>+AG74/AG73</f>
        <v>0</v>
      </c>
    </row>
    <row r="76" spans="2:33" x14ac:dyDescent="0.15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11</v>
      </c>
      <c r="AG76" s="6">
        <f>+COUNTA(C78:AD78)</f>
        <v>0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E77" s="7"/>
      <c r="AF77" s="61" t="s">
        <v>4</v>
      </c>
      <c r="AG77" s="62">
        <f>+AG76/AG73</f>
        <v>0</v>
      </c>
    </row>
    <row r="78" spans="2:33" x14ac:dyDescent="0.15">
      <c r="B78" s="20" t="s">
        <v>7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E78" s="7"/>
      <c r="AF78" s="12" t="s">
        <v>30</v>
      </c>
      <c r="AG78" s="13" t="str">
        <f>IF(AG77&gt;=0.285,"OK","NG")</f>
        <v>NG</v>
      </c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12</v>
      </c>
      <c r="C80" s="43" t="e">
        <f>+AD71+1</f>
        <v>#VALUE!</v>
      </c>
      <c r="D80" s="44" t="e">
        <f>+C80+1</f>
        <v>#VALUE!</v>
      </c>
      <c r="E80" s="44" t="e">
        <f t="shared" ref="E80:Z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ref="AB80" si="17">+AA80+1</f>
        <v>#VALUE!</v>
      </c>
      <c r="AC80" s="44" t="e">
        <f>+AB80+1</f>
        <v>#VALUE!</v>
      </c>
      <c r="AD80" s="45" t="e">
        <f t="shared" ref="AD80" si="18">+AC80+1</f>
        <v>#VALUE!</v>
      </c>
      <c r="AE80" s="4"/>
      <c r="AF80" s="75">
        <f>+AF71+1</f>
        <v>9</v>
      </c>
      <c r="AG80" s="76"/>
    </row>
    <row r="81" spans="2:33" x14ac:dyDescent="0.15">
      <c r="B81" s="5" t="s">
        <v>5</v>
      </c>
      <c r="C81" s="24" t="e">
        <f>TEXT(WEEKDAY(+C80),"aaa")</f>
        <v>#VALUE!</v>
      </c>
      <c r="D81" s="25" t="e">
        <f t="shared" ref="D81:AD81" si="19">TEXT(WEEKDAY(+D80),"aaa")</f>
        <v>#VALUE!</v>
      </c>
      <c r="E81" s="25" t="e">
        <f t="shared" si="19"/>
        <v>#VALUE!</v>
      </c>
      <c r="F81" s="25" t="e">
        <f t="shared" si="19"/>
        <v>#VALUE!</v>
      </c>
      <c r="G81" s="25" t="e">
        <f t="shared" si="19"/>
        <v>#VALUE!</v>
      </c>
      <c r="H81" s="25" t="e">
        <f t="shared" si="19"/>
        <v>#VALUE!</v>
      </c>
      <c r="I81" s="25" t="e">
        <f t="shared" si="19"/>
        <v>#VALUE!</v>
      </c>
      <c r="J81" s="25" t="e">
        <f t="shared" si="19"/>
        <v>#VALUE!</v>
      </c>
      <c r="K81" s="25" t="e">
        <f t="shared" si="19"/>
        <v>#VALUE!</v>
      </c>
      <c r="L81" s="25" t="e">
        <f t="shared" si="19"/>
        <v>#VALUE!</v>
      </c>
      <c r="M81" s="25" t="e">
        <f t="shared" si="19"/>
        <v>#VALUE!</v>
      </c>
      <c r="N81" s="25" t="e">
        <f t="shared" si="19"/>
        <v>#VALUE!</v>
      </c>
      <c r="O81" s="25" t="e">
        <f t="shared" si="19"/>
        <v>#VALUE!</v>
      </c>
      <c r="P81" s="25" t="e">
        <f t="shared" si="19"/>
        <v>#VALUE!</v>
      </c>
      <c r="Q81" s="25" t="e">
        <f t="shared" si="19"/>
        <v>#VALUE!</v>
      </c>
      <c r="R81" s="25" t="e">
        <f t="shared" si="19"/>
        <v>#VALUE!</v>
      </c>
      <c r="S81" s="25" t="e">
        <f t="shared" si="19"/>
        <v>#VALUE!</v>
      </c>
      <c r="T81" s="25" t="e">
        <f t="shared" si="19"/>
        <v>#VALUE!</v>
      </c>
      <c r="U81" s="25" t="e">
        <f t="shared" si="19"/>
        <v>#VALUE!</v>
      </c>
      <c r="V81" s="25" t="e">
        <f t="shared" si="19"/>
        <v>#VALUE!</v>
      </c>
      <c r="W81" s="25" t="e">
        <f t="shared" si="19"/>
        <v>#VALUE!</v>
      </c>
      <c r="X81" s="25" t="e">
        <f t="shared" si="19"/>
        <v>#VALUE!</v>
      </c>
      <c r="Y81" s="25" t="e">
        <f t="shared" si="19"/>
        <v>#VALUE!</v>
      </c>
      <c r="Z81" s="25" t="e">
        <f t="shared" si="19"/>
        <v>#VALUE!</v>
      </c>
      <c r="AA81" s="25" t="e">
        <f t="shared" si="19"/>
        <v>#VALUE!</v>
      </c>
      <c r="AB81" s="25" t="e">
        <f t="shared" si="19"/>
        <v>#VALUE!</v>
      </c>
      <c r="AC81" s="25" t="e">
        <f t="shared" si="19"/>
        <v>#VALUE!</v>
      </c>
      <c r="AD81" s="27" t="e">
        <f t="shared" si="19"/>
        <v>#VALUE!</v>
      </c>
      <c r="AE81" s="7"/>
      <c r="AF81" s="58" t="s">
        <v>24</v>
      </c>
      <c r="AG81" s="59">
        <f>+COUNTA(C85:AD85)</f>
        <v>0</v>
      </c>
    </row>
    <row r="82" spans="2:33" ht="13.5" customHeight="1" x14ac:dyDescent="0.15">
      <c r="B82" s="77" t="s">
        <v>9</v>
      </c>
      <c r="C82" s="8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6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78"/>
      <c r="C83" s="81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7"/>
      <c r="AE83" s="7"/>
      <c r="AF83" s="9" t="s">
        <v>6</v>
      </c>
      <c r="AG83" s="6">
        <f>+COUNTA(C86:AD86)</f>
        <v>0</v>
      </c>
    </row>
    <row r="84" spans="2:33" ht="13.5" customHeight="1" x14ac:dyDescent="0.15">
      <c r="B84" s="79"/>
      <c r="C84" s="82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8"/>
      <c r="AE84" s="7"/>
      <c r="AF84" s="9" t="s">
        <v>10</v>
      </c>
      <c r="AG84" s="10">
        <f>+AG83/AG82</f>
        <v>0</v>
      </c>
    </row>
    <row r="85" spans="2:33" x14ac:dyDescent="0.15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0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</v>
      </c>
    </row>
    <row r="87" spans="2:33" x14ac:dyDescent="0.15">
      <c r="B87" s="11" t="s">
        <v>7</v>
      </c>
      <c r="C87" s="28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</mergeCells>
  <phoneticPr fontId="2"/>
  <conditionalFormatting sqref="C9:AE10 C18:AE19 C72:AD73 C63:AD64 C54:AD55 C45:AD46 C36:AD37 C27:AD28 C82:AD82 C81:Z81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operator="containsText" text="日">
      <formula>NOT(ISERROR(SEARCH("日",AE27)))</formula>
    </cfRule>
    <cfRule type="containsText" dxfId="28" priority="15" operator="containsText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operator="containsText" text="日">
      <formula>NOT(ISERROR(SEARCH("日",AA81)))</formula>
    </cfRule>
    <cfRule type="containsText" dxfId="15" priority="2" operator="containsText" text="土">
      <formula>NOT(ISERROR(SEARCH("土",AA81)))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/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26</v>
      </c>
      <c r="M1" s="55" t="s">
        <v>21</v>
      </c>
      <c r="AG1" s="15"/>
    </row>
    <row r="2" spans="2:35" ht="13.5" customHeight="1" x14ac:dyDescent="0.15">
      <c r="Q2" s="2"/>
      <c r="S2" s="51"/>
      <c r="T2" s="52"/>
      <c r="U2" s="105" t="s">
        <v>2</v>
      </c>
      <c r="V2" s="106"/>
      <c r="W2" s="105" t="s">
        <v>11</v>
      </c>
      <c r="X2" s="106"/>
      <c r="Y2" s="107" t="s">
        <v>17</v>
      </c>
      <c r="Z2" s="108"/>
      <c r="AB2" s="109" t="s">
        <v>18</v>
      </c>
      <c r="AC2" s="107"/>
      <c r="AD2" s="107"/>
      <c r="AE2" s="107"/>
      <c r="AF2" s="107"/>
      <c r="AG2" s="59" t="s">
        <v>19</v>
      </c>
    </row>
    <row r="3" spans="2:35" ht="13.5" customHeight="1" thickBot="1" x14ac:dyDescent="0.2">
      <c r="B3" s="94" t="s">
        <v>3</v>
      </c>
      <c r="C3" s="94"/>
      <c r="D3" s="94"/>
      <c r="E3" s="94"/>
      <c r="F3" s="1" t="s">
        <v>14</v>
      </c>
      <c r="G3" s="54" t="s">
        <v>23</v>
      </c>
      <c r="H3" s="54"/>
      <c r="I3" s="54"/>
      <c r="J3" s="54"/>
      <c r="K3" s="54"/>
      <c r="L3" s="54"/>
      <c r="M3" s="54"/>
      <c r="N3" s="54"/>
      <c r="O3" s="54"/>
      <c r="P3" s="54"/>
      <c r="R3" s="2"/>
      <c r="S3" s="110" t="s">
        <v>0</v>
      </c>
      <c r="T3" s="111"/>
      <c r="U3" s="112">
        <f>+AG10+AG19+AG28+AG37+AG46+AG55+AG64+AG73+AG82</f>
        <v>239</v>
      </c>
      <c r="V3" s="113"/>
      <c r="W3" s="114">
        <f>+AG11+AG20+AG29+AG38+AG47+AG56+AG65+AG74+AG83</f>
        <v>70</v>
      </c>
      <c r="X3" s="111"/>
      <c r="Y3" s="115">
        <f>+W3/U3</f>
        <v>0.29288702928870292</v>
      </c>
      <c r="Z3" s="116"/>
      <c r="AB3" s="117" t="s">
        <v>29</v>
      </c>
      <c r="AC3" s="118"/>
      <c r="AD3" s="118"/>
      <c r="AE3" s="118"/>
      <c r="AF3" s="118"/>
      <c r="AG3" s="53">
        <f>+AI3-W4</f>
        <v>-1</v>
      </c>
      <c r="AI3" s="50">
        <f>ROUNDUP(+U4*0.285,0)</f>
        <v>69</v>
      </c>
    </row>
    <row r="4" spans="2:35" ht="13.5" customHeight="1" thickBot="1" x14ac:dyDescent="0.2">
      <c r="B4" s="94" t="s">
        <v>13</v>
      </c>
      <c r="C4" s="94"/>
      <c r="D4" s="94"/>
      <c r="E4" s="94"/>
      <c r="F4" s="1" t="s">
        <v>14</v>
      </c>
      <c r="G4" s="119">
        <v>45439</v>
      </c>
      <c r="H4" s="120"/>
      <c r="I4" s="120"/>
      <c r="J4" s="121"/>
      <c r="R4" s="2"/>
      <c r="S4" s="98" t="s">
        <v>7</v>
      </c>
      <c r="T4" s="99"/>
      <c r="U4" s="100">
        <f>+U3</f>
        <v>239</v>
      </c>
      <c r="V4" s="101"/>
      <c r="W4" s="102">
        <f>+AG13+AG22+AG31+AG40+AG49+AG58+AG67+AG76+AG85</f>
        <v>70</v>
      </c>
      <c r="X4" s="99"/>
      <c r="Y4" s="103">
        <f>+W4/U4</f>
        <v>0.29288702928870292</v>
      </c>
      <c r="Z4" s="104"/>
      <c r="AB4" s="89"/>
      <c r="AC4" s="89"/>
      <c r="AD4" s="89"/>
      <c r="AE4" s="89"/>
      <c r="AF4" s="89"/>
      <c r="AG4" s="60"/>
      <c r="AI4" s="50">
        <f>ROUNDUP(+U4*0.25,0)</f>
        <v>60</v>
      </c>
    </row>
    <row r="5" spans="2:35" ht="13.5" customHeight="1" x14ac:dyDescent="0.15">
      <c r="B5" s="90" t="s">
        <v>22</v>
      </c>
      <c r="C5" s="90"/>
      <c r="D5" s="90"/>
      <c r="E5" s="90"/>
      <c r="F5" s="1" t="s">
        <v>14</v>
      </c>
      <c r="G5" s="91">
        <v>45686</v>
      </c>
      <c r="H5" s="91"/>
      <c r="I5" s="91"/>
      <c r="J5" s="91"/>
      <c r="L5" s="92" t="s">
        <v>1</v>
      </c>
      <c r="M5" s="92"/>
      <c r="N5" s="92"/>
      <c r="O5" s="1" t="s">
        <v>14</v>
      </c>
      <c r="P5" s="93">
        <f>+G5-G4+1</f>
        <v>248</v>
      </c>
      <c r="Q5" s="93"/>
      <c r="R5" s="93"/>
      <c r="AA5" s="16"/>
      <c r="AB5" s="89"/>
      <c r="AC5" s="89"/>
      <c r="AD5" s="89"/>
      <c r="AE5" s="89"/>
      <c r="AF5" s="89"/>
      <c r="AG5" s="60"/>
      <c r="AI5" s="50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12</v>
      </c>
      <c r="C8" s="43">
        <f>+G4</f>
        <v>45439</v>
      </c>
      <c r="D8" s="44">
        <f>+C8+1</f>
        <v>45440</v>
      </c>
      <c r="E8" s="44">
        <f t="shared" ref="E8:AD8" si="0">+D8+1</f>
        <v>45441</v>
      </c>
      <c r="F8" s="44">
        <f t="shared" si="0"/>
        <v>45442</v>
      </c>
      <c r="G8" s="44">
        <f t="shared" si="0"/>
        <v>45443</v>
      </c>
      <c r="H8" s="44">
        <f t="shared" si="0"/>
        <v>45444</v>
      </c>
      <c r="I8" s="44">
        <f t="shared" si="0"/>
        <v>45445</v>
      </c>
      <c r="J8" s="44">
        <f t="shared" si="0"/>
        <v>45446</v>
      </c>
      <c r="K8" s="44">
        <f t="shared" si="0"/>
        <v>45447</v>
      </c>
      <c r="L8" s="44">
        <f t="shared" si="0"/>
        <v>45448</v>
      </c>
      <c r="M8" s="44">
        <f t="shared" si="0"/>
        <v>45449</v>
      </c>
      <c r="N8" s="44">
        <f t="shared" si="0"/>
        <v>45450</v>
      </c>
      <c r="O8" s="44">
        <f t="shared" si="0"/>
        <v>45451</v>
      </c>
      <c r="P8" s="44">
        <f t="shared" si="0"/>
        <v>45452</v>
      </c>
      <c r="Q8" s="44">
        <f t="shared" si="0"/>
        <v>45453</v>
      </c>
      <c r="R8" s="44">
        <f t="shared" si="0"/>
        <v>45454</v>
      </c>
      <c r="S8" s="44">
        <f t="shared" si="0"/>
        <v>45455</v>
      </c>
      <c r="T8" s="44">
        <f t="shared" si="0"/>
        <v>45456</v>
      </c>
      <c r="U8" s="44">
        <f t="shared" si="0"/>
        <v>45457</v>
      </c>
      <c r="V8" s="44">
        <f t="shared" si="0"/>
        <v>45458</v>
      </c>
      <c r="W8" s="44">
        <f>+V8+1</f>
        <v>45459</v>
      </c>
      <c r="X8" s="44">
        <f t="shared" si="0"/>
        <v>45460</v>
      </c>
      <c r="Y8" s="44">
        <f t="shared" si="0"/>
        <v>45461</v>
      </c>
      <c r="Z8" s="44">
        <f t="shared" si="0"/>
        <v>45462</v>
      </c>
      <c r="AA8" s="44">
        <f>+Z8+1</f>
        <v>45463</v>
      </c>
      <c r="AB8" s="44">
        <f t="shared" si="0"/>
        <v>45464</v>
      </c>
      <c r="AC8" s="44">
        <f>+AB8+1</f>
        <v>45465</v>
      </c>
      <c r="AD8" s="45">
        <f t="shared" si="0"/>
        <v>45466</v>
      </c>
      <c r="AE8" s="4"/>
      <c r="AF8" s="75">
        <v>1</v>
      </c>
      <c r="AG8" s="76"/>
    </row>
    <row r="9" spans="2:35" x14ac:dyDescent="0.15">
      <c r="B9" s="5" t="s">
        <v>5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E9" s="7"/>
      <c r="AF9" s="58" t="s">
        <v>25</v>
      </c>
      <c r="AG9" s="8">
        <f>+COUNTA(C13:AD13)</f>
        <v>0</v>
      </c>
    </row>
    <row r="10" spans="2:35" ht="13.5" customHeight="1" x14ac:dyDescent="0.15">
      <c r="B10" s="77" t="s">
        <v>9</v>
      </c>
      <c r="C10" s="8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6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78"/>
      <c r="C11" s="8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7"/>
      <c r="AE11" s="7"/>
      <c r="AF11" s="9" t="s">
        <v>6</v>
      </c>
      <c r="AG11" s="6">
        <f>+COUNTA(C14:AD14)</f>
        <v>8</v>
      </c>
    </row>
    <row r="12" spans="2:35" ht="13.5" customHeight="1" x14ac:dyDescent="0.15">
      <c r="B12" s="79"/>
      <c r="C12" s="8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8"/>
      <c r="AE12" s="7"/>
      <c r="AF12" s="9" t="s">
        <v>10</v>
      </c>
      <c r="AG12" s="10">
        <f>+AG11/AG10</f>
        <v>0.2857142857142857</v>
      </c>
    </row>
    <row r="13" spans="2:35" x14ac:dyDescent="0.15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8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 t="s">
        <v>8</v>
      </c>
      <c r="I14" s="25" t="s">
        <v>8</v>
      </c>
      <c r="J14" s="25"/>
      <c r="K14" s="25"/>
      <c r="L14" s="25"/>
      <c r="M14" s="25"/>
      <c r="N14" s="25"/>
      <c r="O14" s="25" t="s">
        <v>8</v>
      </c>
      <c r="P14" s="26" t="s">
        <v>8</v>
      </c>
      <c r="Q14" s="25"/>
      <c r="R14" s="24"/>
      <c r="S14" s="25"/>
      <c r="T14" s="25"/>
      <c r="U14" s="25"/>
      <c r="V14" s="25" t="s">
        <v>8</v>
      </c>
      <c r="W14" s="25" t="s">
        <v>8</v>
      </c>
      <c r="X14" s="25"/>
      <c r="Y14" s="25"/>
      <c r="Z14" s="25"/>
      <c r="AA14" s="25"/>
      <c r="AB14" s="25"/>
      <c r="AC14" s="25" t="s">
        <v>8</v>
      </c>
      <c r="AD14" s="27" t="s">
        <v>8</v>
      </c>
      <c r="AE14" s="7"/>
      <c r="AF14" s="61" t="s">
        <v>4</v>
      </c>
      <c r="AG14" s="62">
        <f>+AG13/AG10</f>
        <v>0.2857142857142857</v>
      </c>
    </row>
    <row r="15" spans="2:35" x14ac:dyDescent="0.15">
      <c r="B15" s="11" t="s">
        <v>7</v>
      </c>
      <c r="C15" s="28"/>
      <c r="D15" s="29"/>
      <c r="E15" s="29"/>
      <c r="F15" s="29"/>
      <c r="G15" s="29" t="s">
        <v>8</v>
      </c>
      <c r="H15" s="29"/>
      <c r="I15" s="29" t="s">
        <v>8</v>
      </c>
      <c r="J15" s="29"/>
      <c r="K15" s="29"/>
      <c r="L15" s="29"/>
      <c r="M15" s="29"/>
      <c r="N15" s="29"/>
      <c r="O15" s="29" t="s">
        <v>8</v>
      </c>
      <c r="P15" s="30" t="s">
        <v>8</v>
      </c>
      <c r="Q15" s="29"/>
      <c r="R15" s="28"/>
      <c r="S15" s="29"/>
      <c r="T15" s="29"/>
      <c r="U15" s="29"/>
      <c r="V15" s="29" t="s">
        <v>8</v>
      </c>
      <c r="W15" s="29" t="s">
        <v>8</v>
      </c>
      <c r="X15" s="29"/>
      <c r="Y15" s="29"/>
      <c r="Z15" s="29"/>
      <c r="AA15" s="29"/>
      <c r="AB15" s="29"/>
      <c r="AC15" s="29" t="s">
        <v>8</v>
      </c>
      <c r="AD15" s="31" t="s">
        <v>8</v>
      </c>
      <c r="AE15" s="7"/>
      <c r="AF15" s="12" t="s">
        <v>30</v>
      </c>
      <c r="AG15" s="13" t="str">
        <f>IF(AG14&gt;=0.285,"OK","NG")</f>
        <v>OK</v>
      </c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12</v>
      </c>
      <c r="C17" s="47">
        <f>+AD8+1</f>
        <v>45467</v>
      </c>
      <c r="D17" s="48">
        <f>+C17+1</f>
        <v>45468</v>
      </c>
      <c r="E17" s="48">
        <f t="shared" ref="E17:AD17" si="2">+D17+1</f>
        <v>45469</v>
      </c>
      <c r="F17" s="48">
        <f t="shared" si="2"/>
        <v>45470</v>
      </c>
      <c r="G17" s="48">
        <f t="shared" si="2"/>
        <v>45471</v>
      </c>
      <c r="H17" s="48">
        <f t="shared" si="2"/>
        <v>45472</v>
      </c>
      <c r="I17" s="48">
        <f t="shared" si="2"/>
        <v>45473</v>
      </c>
      <c r="J17" s="48">
        <f t="shared" si="2"/>
        <v>45474</v>
      </c>
      <c r="K17" s="48">
        <f t="shared" si="2"/>
        <v>45475</v>
      </c>
      <c r="L17" s="48">
        <f t="shared" si="2"/>
        <v>45476</v>
      </c>
      <c r="M17" s="48">
        <f t="shared" si="2"/>
        <v>45477</v>
      </c>
      <c r="N17" s="48">
        <f t="shared" si="2"/>
        <v>45478</v>
      </c>
      <c r="O17" s="48">
        <f t="shared" si="2"/>
        <v>45479</v>
      </c>
      <c r="P17" s="48">
        <f t="shared" si="2"/>
        <v>45480</v>
      </c>
      <c r="Q17" s="48">
        <f t="shared" si="2"/>
        <v>45481</v>
      </c>
      <c r="R17" s="48">
        <f t="shared" si="2"/>
        <v>45482</v>
      </c>
      <c r="S17" s="48">
        <f t="shared" si="2"/>
        <v>45483</v>
      </c>
      <c r="T17" s="48">
        <f t="shared" si="2"/>
        <v>45484</v>
      </c>
      <c r="U17" s="48">
        <f t="shared" si="2"/>
        <v>45485</v>
      </c>
      <c r="V17" s="48">
        <f t="shared" si="2"/>
        <v>45486</v>
      </c>
      <c r="W17" s="48">
        <f>+V17+1</f>
        <v>45487</v>
      </c>
      <c r="X17" s="48">
        <f t="shared" si="2"/>
        <v>45488</v>
      </c>
      <c r="Y17" s="48">
        <f t="shared" si="2"/>
        <v>45489</v>
      </c>
      <c r="Z17" s="48">
        <f t="shared" si="2"/>
        <v>45490</v>
      </c>
      <c r="AA17" s="48">
        <f>+Z17+1</f>
        <v>45491</v>
      </c>
      <c r="AB17" s="48">
        <f t="shared" si="2"/>
        <v>45492</v>
      </c>
      <c r="AC17" s="48">
        <f>+AB17+1</f>
        <v>45493</v>
      </c>
      <c r="AD17" s="49">
        <f t="shared" si="2"/>
        <v>45494</v>
      </c>
      <c r="AE17" s="4"/>
      <c r="AF17" s="75">
        <f>+AF8+1</f>
        <v>2</v>
      </c>
      <c r="AG17" s="76"/>
    </row>
    <row r="18" spans="2:33" x14ac:dyDescent="0.15">
      <c r="B18" s="19" t="s">
        <v>5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E18" s="7"/>
      <c r="AF18" s="58" t="s">
        <v>24</v>
      </c>
      <c r="AG18" s="8">
        <f>+COUNTA(C22:AD22)</f>
        <v>0</v>
      </c>
    </row>
    <row r="19" spans="2:33" ht="13.5" customHeight="1" x14ac:dyDescent="0.15">
      <c r="B19" s="83" t="s">
        <v>9</v>
      </c>
      <c r="C19" s="8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2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4"/>
      <c r="C20" s="8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3"/>
      <c r="AE20" s="7"/>
      <c r="AF20" s="9" t="s">
        <v>6</v>
      </c>
      <c r="AG20" s="6">
        <f>+COUNTA(C23:AD23)</f>
        <v>8</v>
      </c>
    </row>
    <row r="21" spans="2:33" ht="13.5" customHeight="1" x14ac:dyDescent="0.15">
      <c r="B21" s="85"/>
      <c r="C21" s="8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4"/>
      <c r="AE21" s="7"/>
      <c r="AF21" s="9" t="s">
        <v>10</v>
      </c>
      <c r="AG21" s="10">
        <f>+AG20/AG19</f>
        <v>0.2857142857142857</v>
      </c>
    </row>
    <row r="22" spans="2:33" x14ac:dyDescent="0.15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9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 t="s">
        <v>8</v>
      </c>
      <c r="I23" s="36" t="s">
        <v>8</v>
      </c>
      <c r="J23" s="36"/>
      <c r="K23" s="36"/>
      <c r="L23" s="36"/>
      <c r="M23" s="36"/>
      <c r="N23" s="36"/>
      <c r="O23" s="36" t="s">
        <v>8</v>
      </c>
      <c r="P23" s="37" t="s">
        <v>8</v>
      </c>
      <c r="Q23" s="36"/>
      <c r="R23" s="35"/>
      <c r="S23" s="36"/>
      <c r="T23" s="36"/>
      <c r="U23" s="36"/>
      <c r="V23" s="36" t="s">
        <v>8</v>
      </c>
      <c r="W23" s="36" t="s">
        <v>8</v>
      </c>
      <c r="X23" s="36"/>
      <c r="Y23" s="36"/>
      <c r="Z23" s="36"/>
      <c r="AA23" s="36"/>
      <c r="AB23" s="36"/>
      <c r="AC23" s="36" t="s">
        <v>8</v>
      </c>
      <c r="AD23" s="38" t="s">
        <v>8</v>
      </c>
      <c r="AE23" s="7"/>
      <c r="AF23" s="61" t="s">
        <v>4</v>
      </c>
      <c r="AG23" s="62">
        <f>+AG22/AG19</f>
        <v>0.32142857142857145</v>
      </c>
    </row>
    <row r="24" spans="2:33" x14ac:dyDescent="0.15">
      <c r="B24" s="20" t="s">
        <v>7</v>
      </c>
      <c r="C24" s="39"/>
      <c r="D24" s="40"/>
      <c r="E24" s="40"/>
      <c r="F24" s="40"/>
      <c r="G24" s="40"/>
      <c r="H24" s="40" t="s">
        <v>8</v>
      </c>
      <c r="I24" s="40" t="s">
        <v>8</v>
      </c>
      <c r="J24" s="40"/>
      <c r="K24" s="40"/>
      <c r="L24" s="40"/>
      <c r="M24" s="40"/>
      <c r="N24" s="40"/>
      <c r="O24" s="40" t="s">
        <v>8</v>
      </c>
      <c r="P24" s="41" t="s">
        <v>8</v>
      </c>
      <c r="Q24" s="40" t="s">
        <v>20</v>
      </c>
      <c r="R24" s="39"/>
      <c r="S24" s="40"/>
      <c r="T24" s="40"/>
      <c r="U24" s="40"/>
      <c r="V24" s="40" t="s">
        <v>8</v>
      </c>
      <c r="W24" s="40" t="s">
        <v>8</v>
      </c>
      <c r="X24" s="40"/>
      <c r="Y24" s="40"/>
      <c r="Z24" s="40"/>
      <c r="AA24" s="40"/>
      <c r="AB24" s="40"/>
      <c r="AC24" s="40" t="s">
        <v>8</v>
      </c>
      <c r="AD24" s="42" t="s">
        <v>8</v>
      </c>
      <c r="AE24" s="7"/>
      <c r="AF24" s="12" t="s">
        <v>30</v>
      </c>
      <c r="AG24" s="13" t="str">
        <f>IF(AG23&gt;=0.285,"OK","NG")</f>
        <v>OK</v>
      </c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12</v>
      </c>
      <c r="C26" s="43">
        <f>+AD17+1</f>
        <v>45495</v>
      </c>
      <c r="D26" s="44">
        <f>+C26+1</f>
        <v>45496</v>
      </c>
      <c r="E26" s="44">
        <f t="shared" ref="E26:AD26" si="30">+D26+1</f>
        <v>45497</v>
      </c>
      <c r="F26" s="44">
        <f t="shared" si="30"/>
        <v>45498</v>
      </c>
      <c r="G26" s="44">
        <f t="shared" si="30"/>
        <v>45499</v>
      </c>
      <c r="H26" s="44">
        <f t="shared" si="30"/>
        <v>45500</v>
      </c>
      <c r="I26" s="44">
        <f t="shared" si="30"/>
        <v>45501</v>
      </c>
      <c r="J26" s="44">
        <f t="shared" si="30"/>
        <v>45502</v>
      </c>
      <c r="K26" s="44">
        <f t="shared" si="30"/>
        <v>45503</v>
      </c>
      <c r="L26" s="44">
        <f t="shared" si="30"/>
        <v>45504</v>
      </c>
      <c r="M26" s="44">
        <f t="shared" si="30"/>
        <v>45505</v>
      </c>
      <c r="N26" s="44">
        <f t="shared" si="30"/>
        <v>45506</v>
      </c>
      <c r="O26" s="44">
        <f t="shared" si="30"/>
        <v>45507</v>
      </c>
      <c r="P26" s="44">
        <f t="shared" si="30"/>
        <v>45508</v>
      </c>
      <c r="Q26" s="44">
        <f t="shared" si="30"/>
        <v>45509</v>
      </c>
      <c r="R26" s="44">
        <f t="shared" si="30"/>
        <v>45510</v>
      </c>
      <c r="S26" s="44">
        <f t="shared" si="30"/>
        <v>45511</v>
      </c>
      <c r="T26" s="44">
        <f t="shared" si="30"/>
        <v>45512</v>
      </c>
      <c r="U26" s="44">
        <f t="shared" si="30"/>
        <v>45513</v>
      </c>
      <c r="V26" s="44">
        <f t="shared" si="30"/>
        <v>45514</v>
      </c>
      <c r="W26" s="44">
        <f>+V26+1</f>
        <v>45515</v>
      </c>
      <c r="X26" s="44">
        <f t="shared" si="30"/>
        <v>45516</v>
      </c>
      <c r="Y26" s="44">
        <f t="shared" si="30"/>
        <v>45517</v>
      </c>
      <c r="Z26" s="44">
        <f t="shared" si="30"/>
        <v>45518</v>
      </c>
      <c r="AA26" s="44">
        <f>+Z26+1</f>
        <v>45519</v>
      </c>
      <c r="AB26" s="44">
        <f t="shared" si="30"/>
        <v>45520</v>
      </c>
      <c r="AC26" s="44">
        <f>+AB26+1</f>
        <v>45521</v>
      </c>
      <c r="AD26" s="45">
        <f t="shared" si="30"/>
        <v>45522</v>
      </c>
      <c r="AE26" s="4"/>
      <c r="AF26" s="75">
        <f>+AF17+1</f>
        <v>3</v>
      </c>
      <c r="AG26" s="76"/>
    </row>
    <row r="27" spans="2:33" x14ac:dyDescent="0.15">
      <c r="B27" s="5" t="s">
        <v>5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E27" s="7"/>
      <c r="AF27" s="58" t="s">
        <v>24</v>
      </c>
      <c r="AG27" s="8">
        <f>+COUNTA(C31:AD31)</f>
        <v>3</v>
      </c>
    </row>
    <row r="28" spans="2:33" ht="13.5" customHeight="1" x14ac:dyDescent="0.15">
      <c r="B28" s="77" t="s">
        <v>9</v>
      </c>
      <c r="C28" s="8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6"/>
      <c r="AE28" s="7"/>
      <c r="AF28" s="9" t="s">
        <v>2</v>
      </c>
      <c r="AG28" s="17">
        <f>COUNTA(C26:AD26)-AG27</f>
        <v>25</v>
      </c>
    </row>
    <row r="29" spans="2:33" ht="13.5" customHeight="1" x14ac:dyDescent="0.15">
      <c r="B29" s="78"/>
      <c r="C29" s="8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7"/>
      <c r="AE29" s="7"/>
      <c r="AF29" s="9" t="s">
        <v>6</v>
      </c>
      <c r="AG29" s="6">
        <f>+COUNTA(C32:AD32)</f>
        <v>8</v>
      </c>
    </row>
    <row r="30" spans="2:33" ht="13.5" customHeight="1" x14ac:dyDescent="0.15">
      <c r="B30" s="79"/>
      <c r="C30" s="8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/>
      <c r="AE30" s="7"/>
      <c r="AF30" s="9" t="s">
        <v>10</v>
      </c>
      <c r="AG30" s="10">
        <f>+AG29/AG28</f>
        <v>0.32</v>
      </c>
    </row>
    <row r="31" spans="2:33" x14ac:dyDescent="0.15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 t="s">
        <v>15</v>
      </c>
      <c r="Z31" s="22" t="s">
        <v>15</v>
      </c>
      <c r="AA31" s="22" t="s">
        <v>15</v>
      </c>
      <c r="AB31" s="22"/>
      <c r="AC31" s="22"/>
      <c r="AD31" s="23"/>
      <c r="AE31" s="7"/>
      <c r="AF31" s="9" t="s">
        <v>11</v>
      </c>
      <c r="AG31" s="6">
        <f>+COUNTA(C33:AD33)</f>
        <v>7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 t="s">
        <v>8</v>
      </c>
      <c r="I32" s="25" t="s">
        <v>8</v>
      </c>
      <c r="J32" s="25"/>
      <c r="K32" s="25"/>
      <c r="L32" s="25"/>
      <c r="M32" s="25"/>
      <c r="N32" s="25"/>
      <c r="O32" s="25" t="s">
        <v>8</v>
      </c>
      <c r="P32" s="25" t="s">
        <v>8</v>
      </c>
      <c r="Q32" s="25"/>
      <c r="R32" s="24"/>
      <c r="S32" s="25"/>
      <c r="T32" s="25"/>
      <c r="U32" s="25"/>
      <c r="V32" s="25" t="s">
        <v>8</v>
      </c>
      <c r="W32" s="25" t="s">
        <v>8</v>
      </c>
      <c r="X32" s="25"/>
      <c r="Y32" s="25"/>
      <c r="Z32" s="25"/>
      <c r="AA32" s="25"/>
      <c r="AB32" s="25"/>
      <c r="AC32" s="25" t="s">
        <v>8</v>
      </c>
      <c r="AD32" s="27" t="s">
        <v>8</v>
      </c>
      <c r="AE32" s="7"/>
      <c r="AF32" s="61" t="s">
        <v>4</v>
      </c>
      <c r="AG32" s="62">
        <f>+AG31/AG28</f>
        <v>0.28000000000000003</v>
      </c>
    </row>
    <row r="33" spans="2:33" x14ac:dyDescent="0.15">
      <c r="B33" s="11" t="s">
        <v>7</v>
      </c>
      <c r="C33" s="28"/>
      <c r="D33" s="29"/>
      <c r="E33" s="29"/>
      <c r="F33" s="29"/>
      <c r="G33" s="29"/>
      <c r="H33" s="29"/>
      <c r="I33" s="29" t="s">
        <v>8</v>
      </c>
      <c r="J33" s="29"/>
      <c r="K33" s="29"/>
      <c r="L33" s="29"/>
      <c r="M33" s="29"/>
      <c r="N33" s="29"/>
      <c r="O33" s="29" t="s">
        <v>8</v>
      </c>
      <c r="P33" s="30" t="s">
        <v>8</v>
      </c>
      <c r="Q33" s="29"/>
      <c r="R33" s="28"/>
      <c r="S33" s="29"/>
      <c r="T33" s="29"/>
      <c r="U33" s="29"/>
      <c r="V33" s="29" t="s">
        <v>8</v>
      </c>
      <c r="W33" s="29" t="s">
        <v>8</v>
      </c>
      <c r="X33" s="29"/>
      <c r="Y33" s="29"/>
      <c r="Z33" s="29"/>
      <c r="AA33" s="29"/>
      <c r="AB33" s="29"/>
      <c r="AC33" s="29" t="s">
        <v>8</v>
      </c>
      <c r="AD33" s="31" t="s">
        <v>8</v>
      </c>
      <c r="AE33" s="7"/>
      <c r="AF33" s="12" t="s">
        <v>30</v>
      </c>
      <c r="AG33" s="13" t="str">
        <f>IF(AG32&gt;=0.285,"OK","NG")</f>
        <v>NG</v>
      </c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12</v>
      </c>
      <c r="C35" s="47">
        <f>+AD26+1</f>
        <v>45523</v>
      </c>
      <c r="D35" s="48">
        <f>+C35+1</f>
        <v>45524</v>
      </c>
      <c r="E35" s="48">
        <f t="shared" ref="E35:AD35" si="58">+D35+1</f>
        <v>45525</v>
      </c>
      <c r="F35" s="48">
        <f t="shared" si="58"/>
        <v>45526</v>
      </c>
      <c r="G35" s="48">
        <f t="shared" si="58"/>
        <v>45527</v>
      </c>
      <c r="H35" s="48">
        <f t="shared" si="58"/>
        <v>45528</v>
      </c>
      <c r="I35" s="48">
        <f t="shared" si="58"/>
        <v>45529</v>
      </c>
      <c r="J35" s="48">
        <f t="shared" si="58"/>
        <v>45530</v>
      </c>
      <c r="K35" s="48">
        <f t="shared" si="58"/>
        <v>45531</v>
      </c>
      <c r="L35" s="48">
        <f t="shared" si="58"/>
        <v>45532</v>
      </c>
      <c r="M35" s="48">
        <f t="shared" si="58"/>
        <v>45533</v>
      </c>
      <c r="N35" s="48">
        <f t="shared" si="58"/>
        <v>45534</v>
      </c>
      <c r="O35" s="48">
        <f t="shared" si="58"/>
        <v>45535</v>
      </c>
      <c r="P35" s="48">
        <f t="shared" si="58"/>
        <v>45536</v>
      </c>
      <c r="Q35" s="48">
        <f t="shared" si="58"/>
        <v>45537</v>
      </c>
      <c r="R35" s="48">
        <f t="shared" si="58"/>
        <v>45538</v>
      </c>
      <c r="S35" s="48">
        <f t="shared" si="58"/>
        <v>45539</v>
      </c>
      <c r="T35" s="48">
        <f t="shared" si="58"/>
        <v>45540</v>
      </c>
      <c r="U35" s="48">
        <f t="shared" si="58"/>
        <v>45541</v>
      </c>
      <c r="V35" s="48">
        <f t="shared" si="58"/>
        <v>45542</v>
      </c>
      <c r="W35" s="48">
        <f>+V35+1</f>
        <v>45543</v>
      </c>
      <c r="X35" s="48">
        <f t="shared" si="58"/>
        <v>45544</v>
      </c>
      <c r="Y35" s="48">
        <f t="shared" si="58"/>
        <v>45545</v>
      </c>
      <c r="Z35" s="48">
        <f t="shared" si="58"/>
        <v>45546</v>
      </c>
      <c r="AA35" s="48">
        <f>+Z35+1</f>
        <v>45547</v>
      </c>
      <c r="AB35" s="48">
        <f t="shared" si="58"/>
        <v>45548</v>
      </c>
      <c r="AC35" s="48">
        <f>+AB35+1</f>
        <v>45549</v>
      </c>
      <c r="AD35" s="49">
        <f t="shared" si="58"/>
        <v>45550</v>
      </c>
      <c r="AE35" s="4"/>
      <c r="AF35" s="75">
        <f>+AF26+1</f>
        <v>4</v>
      </c>
      <c r="AG35" s="76"/>
    </row>
    <row r="36" spans="2:33" x14ac:dyDescent="0.15">
      <c r="B36" s="19" t="s">
        <v>5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E36" s="7"/>
      <c r="AF36" s="58" t="s">
        <v>24</v>
      </c>
      <c r="AG36" s="8">
        <f>+COUNTA(C40:AD40)</f>
        <v>0</v>
      </c>
    </row>
    <row r="37" spans="2:33" ht="13.5" customHeight="1" x14ac:dyDescent="0.15">
      <c r="B37" s="83" t="s">
        <v>9</v>
      </c>
      <c r="C37" s="86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2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4"/>
      <c r="C38" s="8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3"/>
      <c r="AE38" s="7"/>
      <c r="AF38" s="9" t="s">
        <v>6</v>
      </c>
      <c r="AG38" s="6">
        <f>+COUNTA(C41:AD41)</f>
        <v>8</v>
      </c>
    </row>
    <row r="39" spans="2:33" ht="13.5" customHeight="1" x14ac:dyDescent="0.15">
      <c r="B39" s="85"/>
      <c r="C39" s="8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4"/>
      <c r="AE39" s="7"/>
      <c r="AF39" s="9" t="s">
        <v>10</v>
      </c>
      <c r="AG39" s="10">
        <f>+AG38/AG37</f>
        <v>0.2857142857142857</v>
      </c>
    </row>
    <row r="40" spans="2:33" x14ac:dyDescent="0.15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8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 t="s">
        <v>8</v>
      </c>
      <c r="I41" s="36" t="s">
        <v>8</v>
      </c>
      <c r="J41" s="36"/>
      <c r="K41" s="36"/>
      <c r="L41" s="36"/>
      <c r="M41" s="36"/>
      <c r="N41" s="36"/>
      <c r="O41" s="36" t="s">
        <v>8</v>
      </c>
      <c r="P41" s="36" t="s">
        <v>8</v>
      </c>
      <c r="Q41" s="36"/>
      <c r="R41" s="35"/>
      <c r="S41" s="36"/>
      <c r="T41" s="36"/>
      <c r="U41" s="36"/>
      <c r="V41" s="36" t="s">
        <v>8</v>
      </c>
      <c r="W41" s="36" t="s">
        <v>8</v>
      </c>
      <c r="X41" s="36"/>
      <c r="Y41" s="36"/>
      <c r="Z41" s="36"/>
      <c r="AA41" s="36"/>
      <c r="AB41" s="36"/>
      <c r="AC41" s="36" t="s">
        <v>8</v>
      </c>
      <c r="AD41" s="38" t="s">
        <v>8</v>
      </c>
      <c r="AE41" s="7"/>
      <c r="AF41" s="61" t="s">
        <v>4</v>
      </c>
      <c r="AG41" s="62">
        <f>+AG40/AG37</f>
        <v>0.2857142857142857</v>
      </c>
    </row>
    <row r="42" spans="2:33" x14ac:dyDescent="0.15">
      <c r="B42" s="20" t="s">
        <v>7</v>
      </c>
      <c r="C42" s="39"/>
      <c r="D42" s="40"/>
      <c r="E42" s="40" t="s">
        <v>28</v>
      </c>
      <c r="F42" s="40" t="s">
        <v>28</v>
      </c>
      <c r="G42" s="40"/>
      <c r="H42" s="40"/>
      <c r="I42" s="40" t="s">
        <v>8</v>
      </c>
      <c r="J42" s="40"/>
      <c r="K42" s="40"/>
      <c r="L42" s="40"/>
      <c r="M42" s="40"/>
      <c r="N42" s="40"/>
      <c r="O42" s="40" t="s">
        <v>8</v>
      </c>
      <c r="P42" s="41" t="s">
        <v>8</v>
      </c>
      <c r="Q42" s="40"/>
      <c r="R42" s="39"/>
      <c r="S42" s="40"/>
      <c r="T42" s="40"/>
      <c r="U42" s="40"/>
      <c r="V42" s="40"/>
      <c r="W42" s="40" t="s">
        <v>8</v>
      </c>
      <c r="X42" s="40"/>
      <c r="Y42" s="40"/>
      <c r="Z42" s="40"/>
      <c r="AA42" s="40"/>
      <c r="AB42" s="40"/>
      <c r="AC42" s="40" t="s">
        <v>8</v>
      </c>
      <c r="AD42" s="42" t="s">
        <v>8</v>
      </c>
      <c r="AE42" s="7"/>
      <c r="AF42" s="12" t="s">
        <v>30</v>
      </c>
      <c r="AG42" s="13" t="str">
        <f>IF(AG41&gt;=0.285,"OK","NG")</f>
        <v>OK</v>
      </c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12</v>
      </c>
      <c r="C44" s="43">
        <f>+AD35+1</f>
        <v>45551</v>
      </c>
      <c r="D44" s="44">
        <f>+C44+1</f>
        <v>45552</v>
      </c>
      <c r="E44" s="44">
        <f t="shared" ref="E44:AD44" si="86">+D44+1</f>
        <v>45553</v>
      </c>
      <c r="F44" s="44">
        <f t="shared" si="86"/>
        <v>45554</v>
      </c>
      <c r="G44" s="44">
        <f t="shared" si="86"/>
        <v>45555</v>
      </c>
      <c r="H44" s="44">
        <f t="shared" si="86"/>
        <v>45556</v>
      </c>
      <c r="I44" s="44">
        <f t="shared" si="86"/>
        <v>45557</v>
      </c>
      <c r="J44" s="44">
        <f t="shared" si="86"/>
        <v>45558</v>
      </c>
      <c r="K44" s="44">
        <f t="shared" si="86"/>
        <v>45559</v>
      </c>
      <c r="L44" s="44">
        <f t="shared" si="86"/>
        <v>45560</v>
      </c>
      <c r="M44" s="44">
        <f t="shared" si="86"/>
        <v>45561</v>
      </c>
      <c r="N44" s="44">
        <f t="shared" si="86"/>
        <v>45562</v>
      </c>
      <c r="O44" s="44">
        <f t="shared" si="86"/>
        <v>45563</v>
      </c>
      <c r="P44" s="44">
        <f t="shared" si="86"/>
        <v>45564</v>
      </c>
      <c r="Q44" s="44">
        <f t="shared" si="86"/>
        <v>45565</v>
      </c>
      <c r="R44" s="44">
        <f t="shared" si="86"/>
        <v>45566</v>
      </c>
      <c r="S44" s="44">
        <f t="shared" si="86"/>
        <v>45567</v>
      </c>
      <c r="T44" s="44">
        <f t="shared" si="86"/>
        <v>45568</v>
      </c>
      <c r="U44" s="44">
        <f t="shared" si="86"/>
        <v>45569</v>
      </c>
      <c r="V44" s="44">
        <f t="shared" si="86"/>
        <v>45570</v>
      </c>
      <c r="W44" s="44">
        <f>+V44+1</f>
        <v>45571</v>
      </c>
      <c r="X44" s="44">
        <f t="shared" si="86"/>
        <v>45572</v>
      </c>
      <c r="Y44" s="44">
        <f t="shared" si="86"/>
        <v>45573</v>
      </c>
      <c r="Z44" s="44">
        <f t="shared" si="86"/>
        <v>45574</v>
      </c>
      <c r="AA44" s="44">
        <f>+Z44+1</f>
        <v>45575</v>
      </c>
      <c r="AB44" s="44">
        <f t="shared" si="86"/>
        <v>45576</v>
      </c>
      <c r="AC44" s="44">
        <f>+AB44+1</f>
        <v>45577</v>
      </c>
      <c r="AD44" s="45">
        <f t="shared" si="86"/>
        <v>45578</v>
      </c>
      <c r="AE44" s="4"/>
      <c r="AF44" s="75">
        <f>+AF35+1</f>
        <v>5</v>
      </c>
      <c r="AG44" s="76"/>
    </row>
    <row r="45" spans="2:33" x14ac:dyDescent="0.15">
      <c r="B45" s="5" t="s">
        <v>5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E45" s="7"/>
      <c r="AF45" s="58" t="s">
        <v>24</v>
      </c>
      <c r="AG45" s="8">
        <f>+COUNTA(C49:AD49)</f>
        <v>0</v>
      </c>
    </row>
    <row r="46" spans="2:33" ht="13.5" customHeight="1" x14ac:dyDescent="0.15">
      <c r="B46" s="77" t="s">
        <v>9</v>
      </c>
      <c r="C46" s="8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6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8"/>
      <c r="C47" s="8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7"/>
      <c r="AE47" s="7"/>
      <c r="AF47" s="9" t="s">
        <v>6</v>
      </c>
      <c r="AG47" s="6">
        <f>+COUNTA(C50:AD50)</f>
        <v>8</v>
      </c>
    </row>
    <row r="48" spans="2:33" ht="13.5" customHeight="1" x14ac:dyDescent="0.15">
      <c r="B48" s="79"/>
      <c r="C48" s="82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8"/>
      <c r="AE48" s="7"/>
      <c r="AF48" s="9" t="s">
        <v>10</v>
      </c>
      <c r="AG48" s="10">
        <f>+AG47/AG46</f>
        <v>0.2857142857142857</v>
      </c>
    </row>
    <row r="49" spans="2:33" x14ac:dyDescent="0.15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8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 t="s">
        <v>8</v>
      </c>
      <c r="I50" s="25" t="s">
        <v>8</v>
      </c>
      <c r="J50" s="25"/>
      <c r="K50" s="25"/>
      <c r="L50" s="25"/>
      <c r="M50" s="25"/>
      <c r="N50" s="25"/>
      <c r="O50" s="25" t="s">
        <v>8</v>
      </c>
      <c r="P50" s="25" t="s">
        <v>8</v>
      </c>
      <c r="Q50" s="25"/>
      <c r="R50" s="24"/>
      <c r="S50" s="25"/>
      <c r="T50" s="25"/>
      <c r="U50" s="25"/>
      <c r="V50" s="25" t="s">
        <v>8</v>
      </c>
      <c r="W50" s="25" t="s">
        <v>8</v>
      </c>
      <c r="X50" s="25"/>
      <c r="Y50" s="25"/>
      <c r="Z50" s="25"/>
      <c r="AA50" s="25"/>
      <c r="AB50" s="25"/>
      <c r="AC50" s="25" t="s">
        <v>8</v>
      </c>
      <c r="AD50" s="27" t="s">
        <v>8</v>
      </c>
      <c r="AE50" s="7"/>
      <c r="AF50" s="61" t="s">
        <v>4</v>
      </c>
      <c r="AG50" s="62">
        <f>+AG49/AG46</f>
        <v>0.2857142857142857</v>
      </c>
    </row>
    <row r="51" spans="2:33" x14ac:dyDescent="0.15">
      <c r="B51" s="11" t="s">
        <v>7</v>
      </c>
      <c r="C51" s="28"/>
      <c r="D51" s="29" t="s">
        <v>28</v>
      </c>
      <c r="E51" s="29"/>
      <c r="F51" s="29" t="s">
        <v>28</v>
      </c>
      <c r="G51" s="29"/>
      <c r="H51" s="29"/>
      <c r="I51" s="29" t="s">
        <v>8</v>
      </c>
      <c r="J51" s="29"/>
      <c r="K51" s="29"/>
      <c r="L51" s="29"/>
      <c r="M51" s="29"/>
      <c r="N51" s="29"/>
      <c r="O51" s="29"/>
      <c r="P51" s="30" t="s">
        <v>8</v>
      </c>
      <c r="Q51" s="29"/>
      <c r="R51" s="28"/>
      <c r="S51" s="29" t="s">
        <v>20</v>
      </c>
      <c r="T51" s="29"/>
      <c r="U51" s="29"/>
      <c r="V51" s="29"/>
      <c r="W51" s="29" t="s">
        <v>8</v>
      </c>
      <c r="X51" s="29"/>
      <c r="Y51" s="29"/>
      <c r="Z51" s="29"/>
      <c r="AA51" s="29"/>
      <c r="AB51" s="29"/>
      <c r="AC51" s="29" t="s">
        <v>8</v>
      </c>
      <c r="AD51" s="31" t="s">
        <v>8</v>
      </c>
      <c r="AE51" s="7"/>
      <c r="AF51" s="12" t="s">
        <v>30</v>
      </c>
      <c r="AG51" s="13" t="str">
        <f>IF(AG50&gt;=0.285,"OK","NG")</f>
        <v>OK</v>
      </c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12</v>
      </c>
      <c r="C53" s="47">
        <f>+AD44+1</f>
        <v>45579</v>
      </c>
      <c r="D53" s="48">
        <f>+C53+1</f>
        <v>45580</v>
      </c>
      <c r="E53" s="48">
        <f t="shared" ref="E53:AD53" si="114">+D53+1</f>
        <v>45581</v>
      </c>
      <c r="F53" s="48">
        <f t="shared" si="114"/>
        <v>45582</v>
      </c>
      <c r="G53" s="48">
        <f t="shared" si="114"/>
        <v>45583</v>
      </c>
      <c r="H53" s="48">
        <f t="shared" si="114"/>
        <v>45584</v>
      </c>
      <c r="I53" s="48">
        <f t="shared" si="114"/>
        <v>45585</v>
      </c>
      <c r="J53" s="48">
        <f t="shared" si="114"/>
        <v>45586</v>
      </c>
      <c r="K53" s="48">
        <f t="shared" si="114"/>
        <v>45587</v>
      </c>
      <c r="L53" s="48">
        <f t="shared" si="114"/>
        <v>45588</v>
      </c>
      <c r="M53" s="48">
        <f t="shared" si="114"/>
        <v>45589</v>
      </c>
      <c r="N53" s="48">
        <f t="shared" si="114"/>
        <v>45590</v>
      </c>
      <c r="O53" s="48">
        <f t="shared" si="114"/>
        <v>45591</v>
      </c>
      <c r="P53" s="48">
        <f t="shared" si="114"/>
        <v>45592</v>
      </c>
      <c r="Q53" s="48">
        <f t="shared" si="114"/>
        <v>45593</v>
      </c>
      <c r="R53" s="48">
        <f t="shared" si="114"/>
        <v>45594</v>
      </c>
      <c r="S53" s="48">
        <f t="shared" si="114"/>
        <v>45595</v>
      </c>
      <c r="T53" s="48">
        <f t="shared" si="114"/>
        <v>45596</v>
      </c>
      <c r="U53" s="48">
        <f t="shared" si="114"/>
        <v>45597</v>
      </c>
      <c r="V53" s="48">
        <f t="shared" si="114"/>
        <v>45598</v>
      </c>
      <c r="W53" s="48">
        <f>+V53+1</f>
        <v>45599</v>
      </c>
      <c r="X53" s="48">
        <f t="shared" si="114"/>
        <v>45600</v>
      </c>
      <c r="Y53" s="48">
        <f t="shared" si="114"/>
        <v>45601</v>
      </c>
      <c r="Z53" s="48">
        <f t="shared" si="114"/>
        <v>45602</v>
      </c>
      <c r="AA53" s="48">
        <f>+Z53+1</f>
        <v>45603</v>
      </c>
      <c r="AB53" s="48">
        <f t="shared" si="114"/>
        <v>45604</v>
      </c>
      <c r="AC53" s="48">
        <f>+AB53+1</f>
        <v>45605</v>
      </c>
      <c r="AD53" s="49">
        <f t="shared" si="114"/>
        <v>45606</v>
      </c>
      <c r="AE53" s="4"/>
      <c r="AF53" s="75">
        <f>+AF44+1</f>
        <v>6</v>
      </c>
      <c r="AG53" s="76"/>
    </row>
    <row r="54" spans="2:33" x14ac:dyDescent="0.15">
      <c r="B54" s="19" t="s">
        <v>5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E54" s="7"/>
      <c r="AF54" s="58" t="s">
        <v>24</v>
      </c>
      <c r="AG54" s="8">
        <f>+COUNTA(C58:AD58)</f>
        <v>0</v>
      </c>
    </row>
    <row r="55" spans="2:33" ht="13.5" customHeight="1" x14ac:dyDescent="0.15">
      <c r="B55" s="83" t="s">
        <v>9</v>
      </c>
      <c r="C55" s="86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2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4"/>
      <c r="C56" s="8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3"/>
      <c r="AE56" s="7"/>
      <c r="AF56" s="9" t="s">
        <v>6</v>
      </c>
      <c r="AG56" s="6">
        <f>+COUNTA(C59:AD59)</f>
        <v>8</v>
      </c>
    </row>
    <row r="57" spans="2:33" ht="13.5" customHeight="1" x14ac:dyDescent="0.15">
      <c r="B57" s="85"/>
      <c r="C57" s="88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4"/>
      <c r="AE57" s="7"/>
      <c r="AF57" s="9" t="s">
        <v>10</v>
      </c>
      <c r="AG57" s="10">
        <f>+AG56/AG55</f>
        <v>0.2857142857142857</v>
      </c>
    </row>
    <row r="58" spans="2:33" x14ac:dyDescent="0.15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9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 t="s">
        <v>8</v>
      </c>
      <c r="I59" s="36" t="s">
        <v>8</v>
      </c>
      <c r="J59" s="36"/>
      <c r="K59" s="36"/>
      <c r="L59" s="36"/>
      <c r="M59" s="36"/>
      <c r="N59" s="36"/>
      <c r="O59" s="36" t="s">
        <v>8</v>
      </c>
      <c r="P59" s="36" t="s">
        <v>8</v>
      </c>
      <c r="Q59" s="36"/>
      <c r="R59" s="35"/>
      <c r="S59" s="36"/>
      <c r="T59" s="36"/>
      <c r="U59" s="36"/>
      <c r="V59" s="36" t="s">
        <v>27</v>
      </c>
      <c r="W59" s="36" t="s">
        <v>27</v>
      </c>
      <c r="X59" s="36"/>
      <c r="Y59" s="36"/>
      <c r="Z59" s="36"/>
      <c r="AA59" s="36"/>
      <c r="AB59" s="36"/>
      <c r="AC59" s="36" t="s">
        <v>8</v>
      </c>
      <c r="AD59" s="38" t="s">
        <v>8</v>
      </c>
      <c r="AE59" s="7"/>
      <c r="AF59" s="61" t="s">
        <v>4</v>
      </c>
      <c r="AG59" s="62">
        <f>+AG58/AG55</f>
        <v>0.32142857142857145</v>
      </c>
    </row>
    <row r="60" spans="2:33" x14ac:dyDescent="0.15">
      <c r="B60" s="20" t="s">
        <v>7</v>
      </c>
      <c r="C60" s="39"/>
      <c r="D60" s="40"/>
      <c r="E60" s="40"/>
      <c r="F60" s="40"/>
      <c r="G60" s="40"/>
      <c r="H60" s="40" t="s">
        <v>8</v>
      </c>
      <c r="I60" s="40" t="s">
        <v>8</v>
      </c>
      <c r="J60" s="40"/>
      <c r="K60" s="40"/>
      <c r="L60" s="40"/>
      <c r="M60" s="40"/>
      <c r="N60" s="40"/>
      <c r="O60" s="40" t="s">
        <v>8</v>
      </c>
      <c r="P60" s="41" t="s">
        <v>8</v>
      </c>
      <c r="Q60" s="40"/>
      <c r="R60" s="39" t="s">
        <v>28</v>
      </c>
      <c r="S60" s="40" t="s">
        <v>28</v>
      </c>
      <c r="T60" s="40"/>
      <c r="U60" s="40"/>
      <c r="V60" s="40"/>
      <c r="W60" s="40" t="s">
        <v>27</v>
      </c>
      <c r="X60" s="40"/>
      <c r="Y60" s="40"/>
      <c r="Z60" s="40"/>
      <c r="AA60" s="40"/>
      <c r="AB60" s="40"/>
      <c r="AC60" s="40" t="s">
        <v>8</v>
      </c>
      <c r="AD60" s="42" t="s">
        <v>8</v>
      </c>
      <c r="AE60" s="7"/>
      <c r="AF60" s="12" t="s">
        <v>30</v>
      </c>
      <c r="AG60" s="13" t="str">
        <f>IF(AG59&gt;=0.285,"OK","NG")</f>
        <v>OK</v>
      </c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12</v>
      </c>
      <c r="C62" s="43">
        <f>+AD53+1</f>
        <v>45607</v>
      </c>
      <c r="D62" s="44">
        <f>+C62+1</f>
        <v>45608</v>
      </c>
      <c r="E62" s="44">
        <f t="shared" ref="E62:AD62" si="142">+D62+1</f>
        <v>45609</v>
      </c>
      <c r="F62" s="44">
        <f t="shared" si="142"/>
        <v>45610</v>
      </c>
      <c r="G62" s="44">
        <f t="shared" si="142"/>
        <v>45611</v>
      </c>
      <c r="H62" s="44">
        <f t="shared" si="142"/>
        <v>45612</v>
      </c>
      <c r="I62" s="44">
        <f t="shared" si="142"/>
        <v>45613</v>
      </c>
      <c r="J62" s="44">
        <f t="shared" si="142"/>
        <v>45614</v>
      </c>
      <c r="K62" s="44">
        <f t="shared" si="142"/>
        <v>45615</v>
      </c>
      <c r="L62" s="44">
        <f t="shared" si="142"/>
        <v>45616</v>
      </c>
      <c r="M62" s="44">
        <f t="shared" si="142"/>
        <v>45617</v>
      </c>
      <c r="N62" s="44">
        <f t="shared" si="142"/>
        <v>45618</v>
      </c>
      <c r="O62" s="44">
        <f t="shared" si="142"/>
        <v>45619</v>
      </c>
      <c r="P62" s="44">
        <f t="shared" si="142"/>
        <v>45620</v>
      </c>
      <c r="Q62" s="44">
        <f t="shared" si="142"/>
        <v>45621</v>
      </c>
      <c r="R62" s="44">
        <f t="shared" si="142"/>
        <v>45622</v>
      </c>
      <c r="S62" s="44">
        <f t="shared" si="142"/>
        <v>45623</v>
      </c>
      <c r="T62" s="44">
        <f t="shared" si="142"/>
        <v>45624</v>
      </c>
      <c r="U62" s="44">
        <f t="shared" si="142"/>
        <v>45625</v>
      </c>
      <c r="V62" s="44">
        <f t="shared" si="142"/>
        <v>45626</v>
      </c>
      <c r="W62" s="44">
        <f>+V62+1</f>
        <v>45627</v>
      </c>
      <c r="X62" s="44">
        <f t="shared" si="142"/>
        <v>45628</v>
      </c>
      <c r="Y62" s="44">
        <f t="shared" si="142"/>
        <v>45629</v>
      </c>
      <c r="Z62" s="44">
        <f t="shared" si="142"/>
        <v>45630</v>
      </c>
      <c r="AA62" s="44">
        <f>+Z62+1</f>
        <v>45631</v>
      </c>
      <c r="AB62" s="44">
        <f t="shared" si="142"/>
        <v>45632</v>
      </c>
      <c r="AC62" s="44">
        <f>+AB62+1</f>
        <v>45633</v>
      </c>
      <c r="AD62" s="45">
        <f t="shared" si="142"/>
        <v>45634</v>
      </c>
      <c r="AE62" s="4"/>
      <c r="AF62" s="75">
        <f>+AF53+1</f>
        <v>7</v>
      </c>
      <c r="AG62" s="76"/>
    </row>
    <row r="63" spans="2:33" x14ac:dyDescent="0.15">
      <c r="B63" s="5" t="s">
        <v>5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E63" s="7"/>
      <c r="AF63" s="58" t="s">
        <v>24</v>
      </c>
      <c r="AG63" s="8">
        <f>+COUNTA(C67:AD67)</f>
        <v>0</v>
      </c>
    </row>
    <row r="64" spans="2:33" ht="13.5" customHeight="1" x14ac:dyDescent="0.15">
      <c r="B64" s="77" t="s">
        <v>9</v>
      </c>
      <c r="C64" s="8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6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8"/>
      <c r="C65" s="8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7"/>
      <c r="AE65" s="7"/>
      <c r="AF65" s="9" t="s">
        <v>6</v>
      </c>
      <c r="AG65" s="6">
        <f>+COUNTA(C68:AD68)</f>
        <v>8</v>
      </c>
    </row>
    <row r="66" spans="2:33" ht="13.5" customHeight="1" x14ac:dyDescent="0.15">
      <c r="B66" s="79"/>
      <c r="C66" s="82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8"/>
      <c r="AE66" s="7"/>
      <c r="AF66" s="9" t="s">
        <v>10</v>
      </c>
      <c r="AG66" s="10">
        <f>+AG65/AG64</f>
        <v>0.2857142857142857</v>
      </c>
    </row>
    <row r="67" spans="2:33" x14ac:dyDescent="0.15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8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 t="s">
        <v>8</v>
      </c>
      <c r="I68" s="25" t="s">
        <v>8</v>
      </c>
      <c r="J68" s="25"/>
      <c r="K68" s="25"/>
      <c r="L68" s="25"/>
      <c r="M68" s="25"/>
      <c r="N68" s="25"/>
      <c r="O68" s="25" t="s">
        <v>8</v>
      </c>
      <c r="P68" s="25" t="s">
        <v>8</v>
      </c>
      <c r="Q68" s="25"/>
      <c r="R68" s="24"/>
      <c r="S68" s="25"/>
      <c r="T68" s="25"/>
      <c r="U68" s="25"/>
      <c r="V68" s="25" t="s">
        <v>8</v>
      </c>
      <c r="W68" s="25" t="s">
        <v>8</v>
      </c>
      <c r="X68" s="25"/>
      <c r="Y68" s="25"/>
      <c r="Z68" s="25"/>
      <c r="AA68" s="25"/>
      <c r="AB68" s="25"/>
      <c r="AC68" s="25" t="s">
        <v>8</v>
      </c>
      <c r="AD68" s="27" t="s">
        <v>8</v>
      </c>
      <c r="AE68" s="7"/>
      <c r="AF68" s="61" t="s">
        <v>4</v>
      </c>
      <c r="AG68" s="62">
        <f>+AG67/AG64</f>
        <v>0.2857142857142857</v>
      </c>
    </row>
    <row r="69" spans="2:33" x14ac:dyDescent="0.15">
      <c r="B69" s="11" t="s">
        <v>7</v>
      </c>
      <c r="C69" s="28"/>
      <c r="D69" s="29"/>
      <c r="E69" s="29"/>
      <c r="F69" s="29"/>
      <c r="G69" s="29"/>
      <c r="H69" s="29"/>
      <c r="I69" s="29" t="s">
        <v>8</v>
      </c>
      <c r="J69" s="29"/>
      <c r="K69" s="29" t="s">
        <v>28</v>
      </c>
      <c r="L69" s="29" t="s">
        <v>28</v>
      </c>
      <c r="M69" s="29"/>
      <c r="N69" s="29"/>
      <c r="O69" s="29"/>
      <c r="P69" s="30" t="s">
        <v>8</v>
      </c>
      <c r="Q69" s="29"/>
      <c r="R69" s="28"/>
      <c r="S69" s="29" t="s">
        <v>28</v>
      </c>
      <c r="T69" s="29"/>
      <c r="U69" s="29"/>
      <c r="V69" s="29"/>
      <c r="W69" s="29" t="s">
        <v>8</v>
      </c>
      <c r="X69" s="29"/>
      <c r="Y69" s="29"/>
      <c r="Z69" s="29"/>
      <c r="AA69" s="29"/>
      <c r="AB69" s="29"/>
      <c r="AC69" s="29" t="s">
        <v>8</v>
      </c>
      <c r="AD69" s="31" t="s">
        <v>8</v>
      </c>
      <c r="AE69" s="7"/>
      <c r="AF69" s="12" t="s">
        <v>30</v>
      </c>
      <c r="AG69" s="13" t="str">
        <f>IF(AG68&gt;=0.285,"OK","NG")</f>
        <v>OK</v>
      </c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12</v>
      </c>
      <c r="C71" s="47">
        <f>+AD62+1</f>
        <v>45635</v>
      </c>
      <c r="D71" s="48">
        <f>+C71+1</f>
        <v>45636</v>
      </c>
      <c r="E71" s="48">
        <f t="shared" ref="E71:AD71" si="170">+D71+1</f>
        <v>45637</v>
      </c>
      <c r="F71" s="48">
        <f t="shared" si="170"/>
        <v>45638</v>
      </c>
      <c r="G71" s="48">
        <f t="shared" si="170"/>
        <v>45639</v>
      </c>
      <c r="H71" s="48">
        <f t="shared" si="170"/>
        <v>45640</v>
      </c>
      <c r="I71" s="48">
        <f t="shared" si="170"/>
        <v>45641</v>
      </c>
      <c r="J71" s="48">
        <f t="shared" si="170"/>
        <v>45642</v>
      </c>
      <c r="K71" s="48">
        <f t="shared" si="170"/>
        <v>45643</v>
      </c>
      <c r="L71" s="48">
        <f t="shared" si="170"/>
        <v>45644</v>
      </c>
      <c r="M71" s="48">
        <f t="shared" si="170"/>
        <v>45645</v>
      </c>
      <c r="N71" s="48">
        <f t="shared" si="170"/>
        <v>45646</v>
      </c>
      <c r="O71" s="48">
        <f t="shared" si="170"/>
        <v>45647</v>
      </c>
      <c r="P71" s="48">
        <f t="shared" si="170"/>
        <v>45648</v>
      </c>
      <c r="Q71" s="48">
        <f t="shared" si="170"/>
        <v>45649</v>
      </c>
      <c r="R71" s="48">
        <f t="shared" si="170"/>
        <v>45650</v>
      </c>
      <c r="S71" s="48">
        <f t="shared" si="170"/>
        <v>45651</v>
      </c>
      <c r="T71" s="48">
        <f t="shared" si="170"/>
        <v>45652</v>
      </c>
      <c r="U71" s="48">
        <f t="shared" si="170"/>
        <v>45653</v>
      </c>
      <c r="V71" s="48">
        <f t="shared" si="170"/>
        <v>45654</v>
      </c>
      <c r="W71" s="48">
        <f>+V71+1</f>
        <v>45655</v>
      </c>
      <c r="X71" s="48">
        <f t="shared" si="170"/>
        <v>45656</v>
      </c>
      <c r="Y71" s="48">
        <f t="shared" si="170"/>
        <v>45657</v>
      </c>
      <c r="Z71" s="48">
        <f t="shared" si="170"/>
        <v>45658</v>
      </c>
      <c r="AA71" s="48">
        <f>+Z71+1</f>
        <v>45659</v>
      </c>
      <c r="AB71" s="48">
        <f t="shared" si="170"/>
        <v>45660</v>
      </c>
      <c r="AC71" s="48">
        <f>+AB71+1</f>
        <v>45661</v>
      </c>
      <c r="AD71" s="49">
        <f t="shared" si="170"/>
        <v>45662</v>
      </c>
      <c r="AE71" s="4"/>
      <c r="AF71" s="75">
        <f>+AF62+1</f>
        <v>8</v>
      </c>
      <c r="AG71" s="76"/>
    </row>
    <row r="72" spans="2:33" x14ac:dyDescent="0.15">
      <c r="B72" s="19" t="s">
        <v>5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E72" s="7"/>
      <c r="AF72" s="58" t="s">
        <v>24</v>
      </c>
      <c r="AG72" s="8">
        <f>+COUNTA(C76:AD76)</f>
        <v>6</v>
      </c>
    </row>
    <row r="73" spans="2:33" ht="13.5" customHeight="1" x14ac:dyDescent="0.15">
      <c r="B73" s="83" t="s">
        <v>9</v>
      </c>
      <c r="C73" s="86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72"/>
      <c r="AE73" s="7"/>
      <c r="AF73" s="9" t="s">
        <v>2</v>
      </c>
      <c r="AG73" s="17">
        <f>COUNTA(C71:AD71)-AG72</f>
        <v>22</v>
      </c>
    </row>
    <row r="74" spans="2:33" ht="13.5" customHeight="1" x14ac:dyDescent="0.15">
      <c r="B74" s="84"/>
      <c r="C74" s="87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3"/>
      <c r="AE74" s="7"/>
      <c r="AF74" s="9" t="s">
        <v>6</v>
      </c>
      <c r="AG74" s="6">
        <f>+COUNTA(C77:AD77)</f>
        <v>8</v>
      </c>
    </row>
    <row r="75" spans="2:33" ht="13.5" customHeight="1" x14ac:dyDescent="0.15">
      <c r="B75" s="85"/>
      <c r="C75" s="88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4"/>
      <c r="AE75" s="7"/>
      <c r="AF75" s="9" t="s">
        <v>10</v>
      </c>
      <c r="AG75" s="10">
        <f>+AG74/AG73</f>
        <v>0.36363636363636365</v>
      </c>
    </row>
    <row r="76" spans="2:33" x14ac:dyDescent="0.15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 t="s">
        <v>16</v>
      </c>
      <c r="X76" s="33" t="s">
        <v>16</v>
      </c>
      <c r="Y76" s="33" t="s">
        <v>16</v>
      </c>
      <c r="Z76" s="33" t="s">
        <v>16</v>
      </c>
      <c r="AA76" s="33" t="s">
        <v>16</v>
      </c>
      <c r="AB76" s="33" t="s">
        <v>16</v>
      </c>
      <c r="AC76" s="33"/>
      <c r="AD76" s="34"/>
      <c r="AE76" s="7"/>
      <c r="AF76" s="9" t="s">
        <v>11</v>
      </c>
      <c r="AG76" s="6">
        <f>+COUNTA(C78:AD78)</f>
        <v>7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 t="s">
        <v>8</v>
      </c>
      <c r="I77" s="36" t="s">
        <v>8</v>
      </c>
      <c r="J77" s="36"/>
      <c r="K77" s="36"/>
      <c r="L77" s="36"/>
      <c r="M77" s="36"/>
      <c r="N77" s="36"/>
      <c r="O77" s="36" t="s">
        <v>8</v>
      </c>
      <c r="P77" s="36" t="s">
        <v>8</v>
      </c>
      <c r="Q77" s="36"/>
      <c r="R77" s="35"/>
      <c r="S77" s="36"/>
      <c r="T77" s="36"/>
      <c r="U77" s="36"/>
      <c r="V77" s="36" t="s">
        <v>8</v>
      </c>
      <c r="W77" s="36" t="s">
        <v>8</v>
      </c>
      <c r="X77" s="36"/>
      <c r="Y77" s="36"/>
      <c r="Z77" s="36"/>
      <c r="AA77" s="36"/>
      <c r="AB77" s="36"/>
      <c r="AC77" s="36" t="s">
        <v>8</v>
      </c>
      <c r="AD77" s="38" t="s">
        <v>8</v>
      </c>
      <c r="AE77" s="7"/>
      <c r="AF77" s="61" t="s">
        <v>4</v>
      </c>
      <c r="AG77" s="62">
        <f>+AG76/AG73</f>
        <v>0.31818181818181818</v>
      </c>
    </row>
    <row r="78" spans="2:33" x14ac:dyDescent="0.15">
      <c r="B78" s="20" t="s">
        <v>7</v>
      </c>
      <c r="C78" s="39"/>
      <c r="D78" s="40"/>
      <c r="E78" s="40"/>
      <c r="F78" s="40"/>
      <c r="G78" s="40"/>
      <c r="H78" s="40"/>
      <c r="I78" s="40" t="s">
        <v>8</v>
      </c>
      <c r="J78" s="40"/>
      <c r="K78" s="40" t="s">
        <v>20</v>
      </c>
      <c r="L78" s="40"/>
      <c r="M78" s="40"/>
      <c r="N78" s="40"/>
      <c r="O78" s="40"/>
      <c r="P78" s="41" t="s">
        <v>8</v>
      </c>
      <c r="Q78" s="40"/>
      <c r="R78" s="39"/>
      <c r="S78" s="40"/>
      <c r="T78" s="40"/>
      <c r="U78" s="40"/>
      <c r="V78" s="40" t="s">
        <v>8</v>
      </c>
      <c r="W78" s="40" t="s">
        <v>8</v>
      </c>
      <c r="X78" s="40"/>
      <c r="Y78" s="40"/>
      <c r="Z78" s="40"/>
      <c r="AA78" s="40"/>
      <c r="AB78" s="40"/>
      <c r="AC78" s="40" t="s">
        <v>8</v>
      </c>
      <c r="AD78" s="42" t="s">
        <v>8</v>
      </c>
      <c r="AE78" s="7"/>
      <c r="AF78" s="12" t="s">
        <v>30</v>
      </c>
      <c r="AG78" s="13" t="str">
        <f>IF(AG77&gt;=0.285,"OK","NG")</f>
        <v>OK</v>
      </c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12</v>
      </c>
      <c r="C80" s="43">
        <f>+AD71+1</f>
        <v>45663</v>
      </c>
      <c r="D80" s="44">
        <f>+C80+1</f>
        <v>45664</v>
      </c>
      <c r="E80" s="44">
        <f t="shared" ref="E80:X80" si="198">+D80+1</f>
        <v>45665</v>
      </c>
      <c r="F80" s="44">
        <f t="shared" si="198"/>
        <v>45666</v>
      </c>
      <c r="G80" s="44">
        <f t="shared" si="198"/>
        <v>45667</v>
      </c>
      <c r="H80" s="44">
        <f t="shared" si="198"/>
        <v>45668</v>
      </c>
      <c r="I80" s="44">
        <f t="shared" si="198"/>
        <v>45669</v>
      </c>
      <c r="J80" s="44">
        <f t="shared" si="198"/>
        <v>45670</v>
      </c>
      <c r="K80" s="44">
        <f t="shared" si="198"/>
        <v>45671</v>
      </c>
      <c r="L80" s="44">
        <f t="shared" si="198"/>
        <v>45672</v>
      </c>
      <c r="M80" s="44">
        <f t="shared" si="198"/>
        <v>45673</v>
      </c>
      <c r="N80" s="44">
        <f t="shared" si="198"/>
        <v>45674</v>
      </c>
      <c r="O80" s="44">
        <f t="shared" si="198"/>
        <v>45675</v>
      </c>
      <c r="P80" s="44">
        <f t="shared" si="198"/>
        <v>45676</v>
      </c>
      <c r="Q80" s="44">
        <f t="shared" si="198"/>
        <v>45677</v>
      </c>
      <c r="R80" s="44">
        <f t="shared" si="198"/>
        <v>45678</v>
      </c>
      <c r="S80" s="44">
        <f t="shared" si="198"/>
        <v>45679</v>
      </c>
      <c r="T80" s="44">
        <f t="shared" si="198"/>
        <v>45680</v>
      </c>
      <c r="U80" s="44">
        <f t="shared" si="198"/>
        <v>45681</v>
      </c>
      <c r="V80" s="44">
        <f t="shared" si="198"/>
        <v>45682</v>
      </c>
      <c r="W80" s="44">
        <f>+V80+1</f>
        <v>45683</v>
      </c>
      <c r="X80" s="44">
        <f t="shared" si="198"/>
        <v>45684</v>
      </c>
      <c r="Y80" s="44">
        <f t="shared" ref="Y80" si="199">+X80+1</f>
        <v>45685</v>
      </c>
      <c r="Z80" s="44">
        <f t="shared" ref="Z80" si="200">+Y80+1</f>
        <v>45686</v>
      </c>
      <c r="AA80" s="44"/>
      <c r="AB80" s="44"/>
      <c r="AC80" s="44"/>
      <c r="AD80" s="45"/>
      <c r="AE80" s="4"/>
      <c r="AF80" s="75">
        <f>+AF71+1</f>
        <v>9</v>
      </c>
      <c r="AG80" s="76"/>
    </row>
    <row r="81" spans="2:33" x14ac:dyDescent="0.15">
      <c r="B81" s="5" t="s">
        <v>5</v>
      </c>
      <c r="C81" s="24" t="str">
        <f>TEXT(WEEKDAY(+C80),"aaa")</f>
        <v>月</v>
      </c>
      <c r="D81" s="25" t="str">
        <f t="shared" ref="D81" si="201">TEXT(WEEKDAY(+D80),"aaa")</f>
        <v>火</v>
      </c>
      <c r="E81" s="25" t="str">
        <f t="shared" ref="E81" si="202">TEXT(WEEKDAY(+E80),"aaa")</f>
        <v>水</v>
      </c>
      <c r="F81" s="25" t="str">
        <f t="shared" ref="F81" si="203">TEXT(WEEKDAY(+F80),"aaa")</f>
        <v>木</v>
      </c>
      <c r="G81" s="25" t="str">
        <f t="shared" ref="G81" si="204">TEXT(WEEKDAY(+G80),"aaa")</f>
        <v>金</v>
      </c>
      <c r="H81" s="25" t="str">
        <f t="shared" ref="H81" si="205">TEXT(WEEKDAY(+H80),"aaa")</f>
        <v>土</v>
      </c>
      <c r="I81" s="25" t="str">
        <f t="shared" ref="I81" si="206">TEXT(WEEKDAY(+I80),"aaa")</f>
        <v>日</v>
      </c>
      <c r="J81" s="25" t="str">
        <f t="shared" ref="J81" si="207">TEXT(WEEKDAY(+J80),"aaa")</f>
        <v>月</v>
      </c>
      <c r="K81" s="25" t="str">
        <f t="shared" ref="K81" si="208">TEXT(WEEKDAY(+K80),"aaa")</f>
        <v>火</v>
      </c>
      <c r="L81" s="25" t="str">
        <f t="shared" ref="L81" si="209">TEXT(WEEKDAY(+L80),"aaa")</f>
        <v>水</v>
      </c>
      <c r="M81" s="25" t="str">
        <f t="shared" ref="M81" si="210">TEXT(WEEKDAY(+M80),"aaa")</f>
        <v>木</v>
      </c>
      <c r="N81" s="25" t="str">
        <f t="shared" ref="N81" si="211">TEXT(WEEKDAY(+N80),"aaa")</f>
        <v>金</v>
      </c>
      <c r="O81" s="25" t="str">
        <f t="shared" ref="O81" si="212">TEXT(WEEKDAY(+O80),"aaa")</f>
        <v>土</v>
      </c>
      <c r="P81" s="25" t="str">
        <f t="shared" ref="P81" si="213">TEXT(WEEKDAY(+P80),"aaa")</f>
        <v>日</v>
      </c>
      <c r="Q81" s="25" t="str">
        <f t="shared" ref="Q81" si="214">TEXT(WEEKDAY(+Q80),"aaa")</f>
        <v>月</v>
      </c>
      <c r="R81" s="25" t="str">
        <f t="shared" ref="R81" si="215">TEXT(WEEKDAY(+R80),"aaa")</f>
        <v>火</v>
      </c>
      <c r="S81" s="25" t="str">
        <f t="shared" ref="S81" si="216">TEXT(WEEKDAY(+S80),"aaa")</f>
        <v>水</v>
      </c>
      <c r="T81" s="25" t="str">
        <f t="shared" ref="T81" si="217">TEXT(WEEKDAY(+T80),"aaa")</f>
        <v>木</v>
      </c>
      <c r="U81" s="25" t="str">
        <f t="shared" ref="U81" si="218">TEXT(WEEKDAY(+U80),"aaa")</f>
        <v>金</v>
      </c>
      <c r="V81" s="25" t="str">
        <f t="shared" ref="V81" si="219">TEXT(WEEKDAY(+V80),"aaa")</f>
        <v>土</v>
      </c>
      <c r="W81" s="25" t="str">
        <f t="shared" ref="W81" si="220">TEXT(WEEKDAY(+W80),"aaa")</f>
        <v>日</v>
      </c>
      <c r="X81" s="25" t="str">
        <f t="shared" ref="X81:Z81" si="221">TEXT(WEEKDAY(+X80),"aaa")</f>
        <v>月</v>
      </c>
      <c r="Y81" s="25" t="str">
        <f t="shared" si="221"/>
        <v>火</v>
      </c>
      <c r="Z81" s="25" t="str">
        <f t="shared" si="221"/>
        <v>水</v>
      </c>
      <c r="AA81" s="25"/>
      <c r="AB81" s="25"/>
      <c r="AC81" s="25"/>
      <c r="AD81" s="27"/>
      <c r="AE81" s="7"/>
      <c r="AF81" s="58" t="s">
        <v>24</v>
      </c>
      <c r="AG81" s="8">
        <f>+COUNTA(C85:AD85)</f>
        <v>0</v>
      </c>
    </row>
    <row r="82" spans="2:33" ht="13.5" customHeight="1" x14ac:dyDescent="0.15">
      <c r="B82" s="77" t="s">
        <v>9</v>
      </c>
      <c r="C82" s="80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6"/>
      <c r="AE82" s="7"/>
      <c r="AF82" s="9" t="s">
        <v>2</v>
      </c>
      <c r="AG82" s="17">
        <f>COUNTA(C80:AD80)-AG81</f>
        <v>24</v>
      </c>
    </row>
    <row r="83" spans="2:33" ht="13.5" customHeight="1" x14ac:dyDescent="0.15">
      <c r="B83" s="78"/>
      <c r="C83" s="81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7"/>
      <c r="AE83" s="7"/>
      <c r="AF83" s="9" t="s">
        <v>6</v>
      </c>
      <c r="AG83" s="6">
        <f>+COUNTA(C86:AD86)</f>
        <v>6</v>
      </c>
    </row>
    <row r="84" spans="2:33" ht="13.5" customHeight="1" x14ac:dyDescent="0.15">
      <c r="B84" s="79"/>
      <c r="C84" s="82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8"/>
      <c r="AE84" s="7"/>
      <c r="AF84" s="9" t="s">
        <v>10</v>
      </c>
      <c r="AG84" s="10">
        <f>+AG83/AG82</f>
        <v>0.25</v>
      </c>
    </row>
    <row r="85" spans="2:33" x14ac:dyDescent="0.15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6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 t="s">
        <v>8</v>
      </c>
      <c r="I86" s="25" t="s">
        <v>8</v>
      </c>
      <c r="J86" s="25"/>
      <c r="K86" s="25"/>
      <c r="L86" s="25"/>
      <c r="M86" s="25"/>
      <c r="N86" s="25"/>
      <c r="O86" s="25" t="s">
        <v>8</v>
      </c>
      <c r="P86" s="25" t="s">
        <v>8</v>
      </c>
      <c r="Q86" s="25"/>
      <c r="R86" s="24"/>
      <c r="S86" s="25"/>
      <c r="T86" s="25"/>
      <c r="U86" s="25"/>
      <c r="V86" s="25" t="s">
        <v>8</v>
      </c>
      <c r="W86" s="25" t="s">
        <v>8</v>
      </c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0.25</v>
      </c>
    </row>
    <row r="87" spans="2:33" x14ac:dyDescent="0.15">
      <c r="B87" s="11" t="s">
        <v>7</v>
      </c>
      <c r="C87" s="28"/>
      <c r="D87" s="28" t="s">
        <v>28</v>
      </c>
      <c r="E87" s="28" t="s">
        <v>28</v>
      </c>
      <c r="F87" s="28"/>
      <c r="G87" s="28"/>
      <c r="H87" s="29"/>
      <c r="I87" s="29" t="s">
        <v>8</v>
      </c>
      <c r="J87" s="29"/>
      <c r="K87" s="29"/>
      <c r="L87" s="29"/>
      <c r="M87" s="29"/>
      <c r="N87" s="29"/>
      <c r="O87" s="29" t="s">
        <v>27</v>
      </c>
      <c r="P87" s="30" t="s">
        <v>8</v>
      </c>
      <c r="Q87" s="29"/>
      <c r="R87" s="28"/>
      <c r="S87" s="29"/>
      <c r="T87" s="29"/>
      <c r="U87" s="29"/>
      <c r="V87" s="29"/>
      <c r="W87" s="29" t="s">
        <v>8</v>
      </c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72:AD73 C63:AD64 C54:AD55 C45:AD46 C36:AD37 C27:AD28 C81:AD82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operator="containsText" text="日">
      <formula>NOT(ISERROR(SEARCH("日",AE27)))</formula>
    </cfRule>
    <cfRule type="containsText" dxfId="11" priority="27" operator="containsText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総務課　情報管理係</cp:lastModifiedBy>
  <cp:lastPrinted>2024-03-31T23:51:36Z</cp:lastPrinted>
  <dcterms:created xsi:type="dcterms:W3CDTF">2018-12-07T04:03:56Z</dcterms:created>
  <dcterms:modified xsi:type="dcterms:W3CDTF">2024-04-25T06:38:42Z</dcterms:modified>
</cp:coreProperties>
</file>